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Desktop\FINANZAS\ingreso y egreso\"/>
    </mc:Choice>
  </mc:AlternateContent>
  <xr:revisionPtr revIDLastSave="0" documentId="13_ncr:1_{804FC7A3-D94E-4BFA-81A2-DC52332A6C04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DICIEMBRE 2020" sheetId="7" r:id="rId1"/>
    <sheet name="ENERO 2021" sheetId="8" r:id="rId2"/>
    <sheet name="FEBRERO 2021" sheetId="9" r:id="rId3"/>
    <sheet name="diciembre   2022" sheetId="2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8" l="1"/>
  <c r="E26" i="28"/>
  <c r="G13" i="28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l="1"/>
  <c r="F10" i="8" l="1"/>
  <c r="F12" i="8" s="1"/>
  <c r="F12" i="9" s="1"/>
  <c r="F13" i="9" s="1"/>
  <c r="F15" i="9" s="1"/>
  <c r="F39" i="7" l="1"/>
  <c r="F10" i="7" l="1"/>
  <c r="F11" i="7" l="1"/>
  <c r="F12" i="7" l="1"/>
  <c r="F13" i="7"/>
  <c r="F14" i="7" s="1"/>
  <c r="F15" i="7" l="1"/>
  <c r="F18" i="7" l="1"/>
  <c r="F16" i="7"/>
  <c r="F17" i="7" s="1"/>
  <c r="F21" i="7" l="1"/>
  <c r="F19" i="7"/>
  <c r="F20" i="7" s="1"/>
  <c r="F24" i="7" l="1"/>
  <c r="F22" i="7"/>
  <c r="F23" i="7" s="1"/>
  <c r="F26" i="7" l="1"/>
  <c r="F25" i="7"/>
  <c r="F29" i="7" l="1"/>
  <c r="F30" i="7" s="1"/>
  <c r="F27" i="7"/>
  <c r="F28" i="7" s="1"/>
  <c r="F33" i="7" l="1"/>
  <c r="F31" i="7"/>
  <c r="F32" i="7" s="1"/>
  <c r="F34" i="7" l="1"/>
  <c r="F35" i="7" s="1"/>
  <c r="F36" i="7" s="1"/>
</calcChain>
</file>

<file path=xl/sharedStrings.xml><?xml version="1.0" encoding="utf-8"?>
<sst xmlns="http://schemas.openxmlformats.org/spreadsheetml/2006/main" count="123" uniqueCount="52">
  <si>
    <r>
      <t xml:space="preserve"> </t>
    </r>
    <r>
      <rPr>
        <sz val="14.5"/>
        <color theme="1"/>
        <rFont val="Times New Roman"/>
        <family val="1"/>
      </rPr>
      <t>INSTITUTO DOMINICANO DEL CAFÉ</t>
    </r>
  </si>
  <si>
    <t xml:space="preserve"> “Año de la consolidación de la y la competitividad”</t>
  </si>
  <si>
    <t>Relacion de Ingreso y Egresos</t>
  </si>
  <si>
    <t xml:space="preserve">fecha </t>
  </si>
  <si>
    <t>NO. Ck/trasferencia</t>
  </si>
  <si>
    <t>DESCRIPCION</t>
  </si>
  <si>
    <t>Debito</t>
  </si>
  <si>
    <t>Credito</t>
  </si>
  <si>
    <t xml:space="preserve">Balance </t>
  </si>
  <si>
    <t xml:space="preserve">Balance Anterior </t>
  </si>
  <si>
    <t>Maria Elena Mercado</t>
  </si>
  <si>
    <t>Jose Orlando Nuñez Castillo</t>
  </si>
  <si>
    <t>Licda. Josefina Camilo</t>
  </si>
  <si>
    <t>Enc. Registro</t>
  </si>
  <si>
    <t>Enc. Departamento de Contabilidad</t>
  </si>
  <si>
    <t>Sub-Directora Administrativa</t>
  </si>
  <si>
    <t>BLAS ANTORIO ARIAS</t>
  </si>
  <si>
    <t>Cuenta Bancaria No.3140000814</t>
  </si>
  <si>
    <t>(Valor en RD$)</t>
  </si>
  <si>
    <t>DEPOSITO</t>
  </si>
  <si>
    <t>AL 31/12/2020</t>
  </si>
  <si>
    <t>Total Balance al 31/12/2020</t>
  </si>
  <si>
    <t>ACALDIA DEL DISTRITO NACIONAL</t>
  </si>
  <si>
    <t>REGAL PARCK ( COMPRA DE BANDEJA CONFECCION Y SHOPPER)</t>
  </si>
  <si>
    <t>FERRETERIA EXPRESS</t>
  </si>
  <si>
    <t>MR&amp;PC INVESTMENTS SAS</t>
  </si>
  <si>
    <t>ARS HUMANO</t>
  </si>
  <si>
    <t>GRABO ESTILO (LIBRETA NOTEPAD)</t>
  </si>
  <si>
    <t>AGUA CRISTAL</t>
  </si>
  <si>
    <t>COMISION</t>
  </si>
  <si>
    <t>CARGOS</t>
  </si>
  <si>
    <t>AL 31/01/2021</t>
  </si>
  <si>
    <t>COMISION POR MANEJO DE CUENTA</t>
  </si>
  <si>
    <t>Total Balance al 31/01/2021</t>
  </si>
  <si>
    <t>Total Balance al 28/02/2021</t>
  </si>
  <si>
    <t>AL 28/02/2021</t>
  </si>
  <si>
    <t>Cuenta Bancaria No.3140000814 ( Anticipos Financieros)</t>
  </si>
  <si>
    <t xml:space="preserve">Fecha </t>
  </si>
  <si>
    <t>comisión manejo de cuenta</t>
  </si>
  <si>
    <t>Enc. División  de Contabilidad</t>
  </si>
  <si>
    <t xml:space="preserve">           AL 31.12.2022</t>
  </si>
  <si>
    <t>Black Arias</t>
  </si>
  <si>
    <t>impuestos0.15% DGII</t>
  </si>
  <si>
    <t>comisión pago al instante</t>
  </si>
  <si>
    <t>pago al instante Ameli</t>
  </si>
  <si>
    <t>19/12/2022</t>
  </si>
  <si>
    <t>Harti Suppliess</t>
  </si>
  <si>
    <t>21/12/2022</t>
  </si>
  <si>
    <t>transferencia D Mel</t>
  </si>
  <si>
    <t>30/12/2022</t>
  </si>
  <si>
    <t>cargo balance promedio</t>
  </si>
  <si>
    <t>Total Balance al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</si>
</sst>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name val="Calibri"/>
      <family val="2"/>
      <scheme val="minor"/>
    </font>
    <font>
      <sz val="14.5"/>
      <color theme="1"/>
      <name val="Calibri"/>
      <family val="2"/>
      <scheme val="minor"/>
    </font>
    <font>
      <sz val="14.5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1" xfId="0" applyFill="1" applyBorder="1"/>
    <xf numFmtId="164" fontId="2" fillId="2" borderId="1" xfId="1" applyFont="1" applyFill="1" applyBorder="1"/>
    <xf numFmtId="164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4" fontId="0" fillId="2" borderId="1" xfId="1" applyFont="1" applyFill="1" applyBorder="1"/>
    <xf numFmtId="164" fontId="0" fillId="0" borderId="0" xfId="0" applyNumberFormat="1"/>
    <xf numFmtId="0" fontId="13" fillId="2" borderId="1" xfId="0" applyFont="1" applyFill="1" applyBorder="1" applyAlignment="1">
      <alignment horizontal="left" indent="1"/>
    </xf>
    <xf numFmtId="0" fontId="14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vertical="center" wrapText="1"/>
    </xf>
    <xf numFmtId="164" fontId="0" fillId="2" borderId="0" xfId="1" applyFont="1" applyFill="1" applyBorder="1"/>
    <xf numFmtId="164" fontId="2" fillId="2" borderId="0" xfId="1" applyFont="1" applyFill="1" applyBorder="1"/>
    <xf numFmtId="166" fontId="15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0" borderId="3" xfId="0" applyBorder="1"/>
    <xf numFmtId="0" fontId="0" fillId="2" borderId="1" xfId="0" applyFill="1" applyBorder="1" applyAlignment="1">
      <alignment horizontal="left"/>
    </xf>
    <xf numFmtId="164" fontId="0" fillId="0" borderId="0" xfId="1" applyFont="1"/>
    <xf numFmtId="0" fontId="4" fillId="2" borderId="0" xfId="0" applyFont="1" applyFill="1" applyAlignment="1">
      <alignment horizontal="center"/>
    </xf>
    <xf numFmtId="0" fontId="0" fillId="0" borderId="1" xfId="0" applyBorder="1"/>
    <xf numFmtId="166" fontId="1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164" fontId="2" fillId="0" borderId="0" xfId="1" applyFont="1"/>
    <xf numFmtId="0" fontId="13" fillId="2" borderId="1" xfId="0" applyFont="1" applyFill="1" applyBorder="1" applyAlignment="1">
      <alignment horizontal="right" indent="1"/>
    </xf>
    <xf numFmtId="0" fontId="0" fillId="2" borderId="1" xfId="0" applyFill="1" applyBorder="1" applyAlignment="1">
      <alignment horizontal="righ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13" fillId="2" borderId="0" xfId="0" applyFont="1" applyFill="1" applyAlignment="1">
      <alignment horizontal="right" indent="1"/>
    </xf>
    <xf numFmtId="0" fontId="14" fillId="2" borderId="0" xfId="0" applyFont="1" applyFill="1" applyAlignment="1">
      <alignment horizontal="center"/>
    </xf>
    <xf numFmtId="164" fontId="2" fillId="0" borderId="0" xfId="0" applyNumberFormat="1" applyFont="1"/>
    <xf numFmtId="0" fontId="14" fillId="2" borderId="0" xfId="0" applyFont="1" applyFill="1" applyAlignment="1">
      <alignment horizontal="left" indent="1"/>
    </xf>
    <xf numFmtId="166" fontId="15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left" indent="1"/>
    </xf>
    <xf numFmtId="166" fontId="15" fillId="2" borderId="0" xfId="0" applyNumberFormat="1" applyFont="1" applyFill="1" applyAlignment="1">
      <alignment horizontal="right" vertical="center"/>
    </xf>
    <xf numFmtId="164" fontId="18" fillId="2" borderId="1" xfId="1" applyFont="1" applyFill="1" applyBorder="1"/>
    <xf numFmtId="164" fontId="17" fillId="2" borderId="1" xfId="1" applyFont="1" applyFill="1" applyBorder="1"/>
    <xf numFmtId="0" fontId="17" fillId="2" borderId="0" xfId="0" applyFont="1" applyFill="1"/>
    <xf numFmtId="0" fontId="17" fillId="2" borderId="1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4" fontId="17" fillId="2" borderId="1" xfId="0" applyNumberFormat="1" applyFont="1" applyFill="1" applyBorder="1" applyAlignment="1">
      <alignment horizontal="right"/>
    </xf>
    <xf numFmtId="166" fontId="19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 indent="1"/>
    </xf>
    <xf numFmtId="0" fontId="18" fillId="2" borderId="0" xfId="0" applyFont="1" applyFill="1" applyAlignment="1">
      <alignment wrapText="1"/>
    </xf>
    <xf numFmtId="164" fontId="18" fillId="2" borderId="4" xfId="0" applyNumberFormat="1" applyFont="1" applyFill="1" applyBorder="1"/>
    <xf numFmtId="43" fontId="0" fillId="2" borderId="0" xfId="0" applyNumberFormat="1" applyFill="1"/>
    <xf numFmtId="0" fontId="0" fillId="2" borderId="3" xfId="0" applyFill="1" applyBorder="1" applyAlignment="1">
      <alignment horizontal="right"/>
    </xf>
    <xf numFmtId="14" fontId="17" fillId="2" borderId="5" xfId="0" applyNumberFormat="1" applyFont="1" applyFill="1" applyBorder="1" applyAlignment="1">
      <alignment horizontal="right"/>
    </xf>
    <xf numFmtId="14" fontId="17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 wrapText="1"/>
    </xf>
    <xf numFmtId="0" fontId="0" fillId="0" borderId="6" xfId="0" applyBorder="1"/>
    <xf numFmtId="14" fontId="17" fillId="2" borderId="6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 vertical="top"/>
    </xf>
    <xf numFmtId="165" fontId="12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165" fontId="5" fillId="2" borderId="0" xfId="0" applyNumberFormat="1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2" defaultTableStyle="TableStyleMedium2" defaultPivotStyle="PivotStyleLight16">
    <tableStyle name="Estilo de tabla 1" pivot="0" count="0" xr9:uid="{00000000-0011-0000-FFFF-FFFF00000000}"/>
    <tableStyle name="Estilo de tabla dinámica 1" table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1</xdr:col>
      <xdr:colOff>419100</xdr:colOff>
      <xdr:row>2</xdr:row>
      <xdr:rowOff>190500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80975" y="247650"/>
          <a:ext cx="847725" cy="514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76200</xdr:rowOff>
    </xdr:from>
    <xdr:to>
      <xdr:col>6</xdr:col>
      <xdr:colOff>133350</xdr:colOff>
      <xdr:row>1</xdr:row>
      <xdr:rowOff>142875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8001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1</xdr:col>
      <xdr:colOff>419100</xdr:colOff>
      <xdr:row>2</xdr:row>
      <xdr:rowOff>142875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80975" y="247650"/>
          <a:ext cx="1000125" cy="419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76200</xdr:rowOff>
    </xdr:from>
    <xdr:to>
      <xdr:col>5</xdr:col>
      <xdr:colOff>895350</xdr:colOff>
      <xdr:row>1</xdr:row>
      <xdr:rowOff>95250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6200"/>
          <a:ext cx="8001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171450</xdr:rowOff>
    </xdr:from>
    <xdr:to>
      <xdr:col>1</xdr:col>
      <xdr:colOff>28576</xdr:colOff>
      <xdr:row>3</xdr:row>
      <xdr:rowOff>133350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09551" y="171450"/>
          <a:ext cx="704850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76199</xdr:rowOff>
    </xdr:from>
    <xdr:to>
      <xdr:col>6</xdr:col>
      <xdr:colOff>38100</xdr:colOff>
      <xdr:row>3</xdr:row>
      <xdr:rowOff>228600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6199"/>
          <a:ext cx="704850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304799</xdr:colOff>
      <xdr:row>3</xdr:row>
      <xdr:rowOff>47626</xdr:rowOff>
    </xdr:from>
    <xdr:ext cx="3286125" cy="495299"/>
    <xdr:pic>
      <xdr:nvPicPr>
        <xdr:cNvPr id="2" name="Picture 6">
          <a:extLst>
            <a:ext uri="{FF2B5EF4-FFF2-40B4-BE49-F238E27FC236}">
              <a16:creationId xmlns:a16="http://schemas.microsoft.com/office/drawing/2014/main" id="{F365A533-0E58-4943-80AC-05588F8EF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799" y="619126"/>
          <a:ext cx="3286125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workbookViewId="0">
      <selection activeCell="A8" sqref="A8:F40"/>
    </sheetView>
  </sheetViews>
  <sheetFormatPr baseColWidth="10" defaultRowHeight="15" x14ac:dyDescent="0.25"/>
  <cols>
    <col min="2" max="2" width="15.140625" customWidth="1"/>
    <col min="3" max="3" width="47.140625" customWidth="1"/>
    <col min="11" max="11" width="31.140625" customWidth="1"/>
  </cols>
  <sheetData>
    <row r="1" spans="1:11" ht="18.75" x14ac:dyDescent="0.25">
      <c r="A1" s="1"/>
      <c r="B1" s="68" t="s">
        <v>0</v>
      </c>
      <c r="C1" s="68"/>
      <c r="D1" s="68"/>
      <c r="E1" s="68"/>
      <c r="F1" s="68"/>
    </row>
    <row r="2" spans="1:11" ht="18.75" x14ac:dyDescent="0.25">
      <c r="A2" s="1"/>
      <c r="B2" s="69" t="s">
        <v>1</v>
      </c>
      <c r="C2" s="69"/>
      <c r="D2" s="69"/>
      <c r="E2" s="69"/>
      <c r="F2" s="69"/>
    </row>
    <row r="3" spans="1:11" ht="18.75" x14ac:dyDescent="0.25">
      <c r="A3" s="1"/>
      <c r="B3" s="70" t="s">
        <v>2</v>
      </c>
      <c r="C3" s="70"/>
      <c r="D3" s="70"/>
      <c r="E3" s="70"/>
      <c r="F3" s="70"/>
    </row>
    <row r="4" spans="1:11" ht="18.75" x14ac:dyDescent="0.3">
      <c r="A4" s="71" t="s">
        <v>20</v>
      </c>
      <c r="B4" s="71"/>
      <c r="C4" s="71"/>
      <c r="D4" s="71"/>
      <c r="E4" s="71"/>
      <c r="F4" s="71"/>
    </row>
    <row r="5" spans="1:11" ht="18.75" x14ac:dyDescent="0.3">
      <c r="A5" s="71" t="s">
        <v>17</v>
      </c>
      <c r="B5" s="71"/>
      <c r="C5" s="71"/>
      <c r="D5" s="71"/>
      <c r="E5" s="71"/>
      <c r="F5" s="71"/>
    </row>
    <row r="6" spans="1:11" ht="15.75" x14ac:dyDescent="0.25">
      <c r="A6" s="67" t="s">
        <v>18</v>
      </c>
      <c r="B6" s="67"/>
      <c r="C6" s="67"/>
      <c r="D6" s="67"/>
      <c r="E6" s="67"/>
      <c r="F6" s="67"/>
    </row>
    <row r="7" spans="1:11" ht="15.75" x14ac:dyDescent="0.25">
      <c r="A7" s="27"/>
      <c r="B7" s="27"/>
      <c r="C7" s="1"/>
      <c r="D7" s="1"/>
      <c r="E7" s="1"/>
      <c r="F7" s="1"/>
    </row>
    <row r="8" spans="1:11" ht="30" x14ac:dyDescent="0.25">
      <c r="A8" s="19" t="s">
        <v>3</v>
      </c>
      <c r="B8" s="8" t="s">
        <v>4</v>
      </c>
      <c r="C8" s="8" t="s">
        <v>5</v>
      </c>
      <c r="D8" s="9" t="s">
        <v>6</v>
      </c>
      <c r="E8" s="9" t="s">
        <v>7</v>
      </c>
      <c r="F8" s="9" t="s">
        <v>8</v>
      </c>
      <c r="I8" s="38"/>
      <c r="K8" s="39"/>
    </row>
    <row r="9" spans="1:11" x14ac:dyDescent="0.25">
      <c r="A9" s="2"/>
      <c r="B9" s="2"/>
      <c r="C9" s="30" t="s">
        <v>9</v>
      </c>
      <c r="D9" s="2"/>
      <c r="E9" s="2"/>
      <c r="F9" s="3">
        <v>73723.27</v>
      </c>
      <c r="I9" s="1"/>
      <c r="J9" s="29"/>
    </row>
    <row r="10" spans="1:11" x14ac:dyDescent="0.25">
      <c r="A10" s="2"/>
      <c r="B10" s="2"/>
      <c r="C10" s="30" t="s">
        <v>19</v>
      </c>
      <c r="D10" s="2"/>
      <c r="E10" s="15">
        <v>103492.47</v>
      </c>
      <c r="F10" s="3">
        <f>+F9+E10</f>
        <v>177215.74</v>
      </c>
      <c r="I10" s="1"/>
      <c r="J10" s="29"/>
    </row>
    <row r="11" spans="1:11" x14ac:dyDescent="0.25">
      <c r="A11" s="22">
        <v>44174</v>
      </c>
      <c r="B11" s="17">
        <v>144</v>
      </c>
      <c r="C11" s="18" t="s">
        <v>16</v>
      </c>
      <c r="D11" s="15">
        <v>8145.06</v>
      </c>
      <c r="E11" s="2"/>
      <c r="F11" s="3">
        <f>+F10-D11</f>
        <v>169070.68</v>
      </c>
    </row>
    <row r="12" spans="1:11" x14ac:dyDescent="0.25">
      <c r="A12" s="22">
        <v>44172</v>
      </c>
      <c r="B12" s="17">
        <v>223710132</v>
      </c>
      <c r="C12" s="18" t="s">
        <v>30</v>
      </c>
      <c r="D12" s="15">
        <v>100</v>
      </c>
      <c r="E12" s="2"/>
      <c r="F12" s="3">
        <f>+F11-D12</f>
        <v>168970.68</v>
      </c>
    </row>
    <row r="13" spans="1:11" x14ac:dyDescent="0.25">
      <c r="A13" s="22">
        <v>44172</v>
      </c>
      <c r="B13" s="32">
        <v>223710133</v>
      </c>
      <c r="C13" s="36"/>
      <c r="D13" s="15">
        <v>3245</v>
      </c>
      <c r="E13" s="2"/>
      <c r="F13" s="3">
        <f>+F11-D13</f>
        <v>165825.68</v>
      </c>
    </row>
    <row r="14" spans="1:11" x14ac:dyDescent="0.25">
      <c r="A14" s="22">
        <v>44172</v>
      </c>
      <c r="B14" s="32">
        <v>922371013</v>
      </c>
      <c r="C14" s="18" t="s">
        <v>30</v>
      </c>
      <c r="D14" s="15">
        <v>4.87</v>
      </c>
      <c r="E14" s="2"/>
      <c r="F14" s="3">
        <f>+F13-D14</f>
        <v>165820.81</v>
      </c>
    </row>
    <row r="15" spans="1:11" x14ac:dyDescent="0.25">
      <c r="A15" s="22">
        <v>44175</v>
      </c>
      <c r="B15" s="33">
        <v>223981316</v>
      </c>
      <c r="C15" s="34" t="s">
        <v>22</v>
      </c>
      <c r="D15" s="15">
        <v>8113</v>
      </c>
      <c r="E15" s="2"/>
      <c r="F15" s="3">
        <f>+F13-D15</f>
        <v>157712.68</v>
      </c>
    </row>
    <row r="16" spans="1:11" x14ac:dyDescent="0.25">
      <c r="A16" s="22">
        <v>44175</v>
      </c>
      <c r="B16" s="33">
        <v>922398131</v>
      </c>
      <c r="C16" s="18" t="s">
        <v>30</v>
      </c>
      <c r="D16" s="15">
        <v>12.17</v>
      </c>
      <c r="E16" s="2"/>
      <c r="F16" s="3">
        <f>+F15-D16</f>
        <v>157700.50999999998</v>
      </c>
    </row>
    <row r="17" spans="1:6" x14ac:dyDescent="0.25">
      <c r="A17" s="22">
        <v>44176</v>
      </c>
      <c r="B17" s="33">
        <v>4524000044</v>
      </c>
      <c r="C17" s="18" t="s">
        <v>30</v>
      </c>
      <c r="D17" s="15">
        <v>12.22</v>
      </c>
      <c r="E17" s="2"/>
      <c r="F17" s="3">
        <f>+F16-D17</f>
        <v>157688.28999999998</v>
      </c>
    </row>
    <row r="18" spans="1:6" x14ac:dyDescent="0.25">
      <c r="A18" s="22">
        <v>44180</v>
      </c>
      <c r="B18" s="2">
        <v>224302186</v>
      </c>
      <c r="C18" s="35" t="s">
        <v>23</v>
      </c>
      <c r="D18" s="15">
        <v>5962.58</v>
      </c>
      <c r="E18" s="2"/>
      <c r="F18" s="3">
        <f>+F15-D18</f>
        <v>151750.1</v>
      </c>
    </row>
    <row r="19" spans="1:6" x14ac:dyDescent="0.25">
      <c r="A19" s="22">
        <v>44180</v>
      </c>
      <c r="B19" s="2">
        <v>224302185</v>
      </c>
      <c r="C19" s="18" t="s">
        <v>30</v>
      </c>
      <c r="D19" s="15">
        <v>100</v>
      </c>
      <c r="E19" s="2"/>
      <c r="F19" s="3">
        <f>+F18-D19</f>
        <v>151650.1</v>
      </c>
    </row>
    <row r="20" spans="1:6" x14ac:dyDescent="0.25">
      <c r="A20" s="22">
        <v>44180</v>
      </c>
      <c r="B20" s="2">
        <v>922430218</v>
      </c>
      <c r="C20" s="18" t="s">
        <v>30</v>
      </c>
      <c r="D20" s="15">
        <v>8.94</v>
      </c>
      <c r="E20" s="2"/>
      <c r="F20" s="3">
        <f>+F19-D20</f>
        <v>151641.16</v>
      </c>
    </row>
    <row r="21" spans="1:6" x14ac:dyDescent="0.25">
      <c r="A21" s="22">
        <v>44182</v>
      </c>
      <c r="B21" s="2">
        <v>224462797</v>
      </c>
      <c r="C21" s="25" t="s">
        <v>24</v>
      </c>
      <c r="D21" s="15">
        <v>4621.6899999999996</v>
      </c>
      <c r="E21" s="15"/>
      <c r="F21" s="3">
        <f>+F18-D21</f>
        <v>147128.41</v>
      </c>
    </row>
    <row r="22" spans="1:6" x14ac:dyDescent="0.25">
      <c r="A22" s="22">
        <v>44182</v>
      </c>
      <c r="B22" s="2">
        <v>922446279</v>
      </c>
      <c r="C22" s="18" t="s">
        <v>30</v>
      </c>
      <c r="D22" s="15">
        <v>6.93</v>
      </c>
      <c r="E22" s="15"/>
      <c r="F22" s="3">
        <f>+F21-D22</f>
        <v>147121.48000000001</v>
      </c>
    </row>
    <row r="23" spans="1:6" x14ac:dyDescent="0.25">
      <c r="A23" s="22">
        <v>44183</v>
      </c>
      <c r="B23" s="2">
        <v>224515251</v>
      </c>
      <c r="C23" s="18" t="s">
        <v>30</v>
      </c>
      <c r="D23" s="15">
        <v>100</v>
      </c>
      <c r="E23" s="15"/>
      <c r="F23" s="3">
        <f>+F22-D23</f>
        <v>147021.48000000001</v>
      </c>
    </row>
    <row r="24" spans="1:6" x14ac:dyDescent="0.25">
      <c r="A24" s="22">
        <v>44183</v>
      </c>
      <c r="B24" s="2">
        <v>224515252</v>
      </c>
      <c r="C24" s="25" t="s">
        <v>25</v>
      </c>
      <c r="D24" s="15">
        <v>1162.26</v>
      </c>
      <c r="E24" s="15"/>
      <c r="F24" s="3">
        <f>+F21-D24</f>
        <v>145966.15</v>
      </c>
    </row>
    <row r="25" spans="1:6" x14ac:dyDescent="0.25">
      <c r="A25" s="22">
        <v>44183</v>
      </c>
      <c r="B25" s="2">
        <v>922451525</v>
      </c>
      <c r="C25" s="18" t="s">
        <v>29</v>
      </c>
      <c r="D25" s="15">
        <v>1.74</v>
      </c>
      <c r="E25" s="15"/>
      <c r="F25" s="3">
        <f>+F24-D25</f>
        <v>145964.41</v>
      </c>
    </row>
    <row r="26" spans="1:6" x14ac:dyDescent="0.25">
      <c r="A26" s="22">
        <v>44186</v>
      </c>
      <c r="B26" s="2">
        <v>224601450</v>
      </c>
      <c r="C26" s="25" t="s">
        <v>26</v>
      </c>
      <c r="D26" s="15">
        <v>39736.269999999997</v>
      </c>
      <c r="E26" s="15"/>
      <c r="F26" s="3">
        <f>+F24-D26</f>
        <v>106229.88</v>
      </c>
    </row>
    <row r="27" spans="1:6" x14ac:dyDescent="0.25">
      <c r="A27" s="22">
        <v>44186</v>
      </c>
      <c r="B27" s="2">
        <v>922460145</v>
      </c>
      <c r="C27" s="18" t="s">
        <v>30</v>
      </c>
      <c r="D27" s="15">
        <v>59.6</v>
      </c>
      <c r="E27" s="15"/>
      <c r="F27" s="3">
        <f>+F26-D27</f>
        <v>106170.28</v>
      </c>
    </row>
    <row r="28" spans="1:6" x14ac:dyDescent="0.25">
      <c r="A28" s="22">
        <v>44187</v>
      </c>
      <c r="B28" s="2">
        <v>922479144</v>
      </c>
      <c r="C28" s="18" t="s">
        <v>30</v>
      </c>
      <c r="D28" s="15">
        <v>1.74</v>
      </c>
      <c r="E28" s="15"/>
      <c r="F28" s="3">
        <f>+F27-D28</f>
        <v>106168.54</v>
      </c>
    </row>
    <row r="29" spans="1:6" x14ac:dyDescent="0.25">
      <c r="A29" s="22">
        <v>44194</v>
      </c>
      <c r="B29" s="2">
        <v>225270116</v>
      </c>
      <c r="C29" s="10"/>
      <c r="D29" s="15">
        <v>28070.12</v>
      </c>
      <c r="E29" s="15"/>
      <c r="F29" s="3">
        <f>+F26-D29</f>
        <v>78159.760000000009</v>
      </c>
    </row>
    <row r="30" spans="1:6" x14ac:dyDescent="0.25">
      <c r="A30" s="22">
        <v>44194</v>
      </c>
      <c r="B30" s="28">
        <v>225287452</v>
      </c>
      <c r="C30" s="28"/>
      <c r="D30" s="15">
        <v>9858.4500000000007</v>
      </c>
      <c r="E30" s="15"/>
      <c r="F30" s="3">
        <f>+F29-D30</f>
        <v>68301.310000000012</v>
      </c>
    </row>
    <row r="31" spans="1:6" x14ac:dyDescent="0.25">
      <c r="A31" s="22">
        <v>44194</v>
      </c>
      <c r="B31" s="28">
        <v>922527011</v>
      </c>
      <c r="C31" s="18" t="s">
        <v>30</v>
      </c>
      <c r="D31" s="15">
        <v>42.11</v>
      </c>
      <c r="E31" s="15"/>
      <c r="F31" s="3">
        <f>+F30-D31</f>
        <v>68259.200000000012</v>
      </c>
    </row>
    <row r="32" spans="1:6" x14ac:dyDescent="0.25">
      <c r="A32" s="22">
        <v>44194</v>
      </c>
      <c r="B32" s="28">
        <v>922528745</v>
      </c>
      <c r="C32" s="18" t="s">
        <v>30</v>
      </c>
      <c r="D32" s="15">
        <v>14.79</v>
      </c>
      <c r="E32" s="15"/>
      <c r="F32" s="3">
        <f>+F31-D32</f>
        <v>68244.410000000018</v>
      </c>
    </row>
    <row r="33" spans="1:6" x14ac:dyDescent="0.25">
      <c r="A33" s="22">
        <v>44195</v>
      </c>
      <c r="B33" s="28">
        <v>225342513</v>
      </c>
      <c r="C33" s="28" t="s">
        <v>27</v>
      </c>
      <c r="D33" s="15">
        <v>23600.68</v>
      </c>
      <c r="E33" s="37"/>
      <c r="F33" s="3">
        <f>+F30-D33</f>
        <v>44700.630000000012</v>
      </c>
    </row>
    <row r="34" spans="1:6" x14ac:dyDescent="0.25">
      <c r="A34" s="22">
        <v>44195</v>
      </c>
      <c r="B34" s="28">
        <v>922534251</v>
      </c>
      <c r="C34" s="18" t="s">
        <v>29</v>
      </c>
      <c r="D34" s="15">
        <v>35.4</v>
      </c>
      <c r="E34" s="37"/>
      <c r="F34" s="3">
        <f>+F33-D34</f>
        <v>44665.23000000001</v>
      </c>
    </row>
    <row r="35" spans="1:6" x14ac:dyDescent="0.25">
      <c r="A35" s="22">
        <v>44196</v>
      </c>
      <c r="B35" s="28">
        <v>922543476</v>
      </c>
      <c r="C35" s="18" t="s">
        <v>30</v>
      </c>
      <c r="D35" s="15">
        <v>1.1100000000000001</v>
      </c>
      <c r="E35" s="37"/>
      <c r="F35" s="3">
        <f>+F34-D35</f>
        <v>44664.12000000001</v>
      </c>
    </row>
    <row r="36" spans="1:6" x14ac:dyDescent="0.25">
      <c r="A36" s="22">
        <v>44196</v>
      </c>
      <c r="B36" s="28">
        <v>9990002</v>
      </c>
      <c r="C36" s="18" t="s">
        <v>29</v>
      </c>
      <c r="D36" s="15">
        <v>175</v>
      </c>
      <c r="E36" s="37"/>
      <c r="F36" s="3">
        <f>+F35-D36</f>
        <v>44489.12000000001</v>
      </c>
    </row>
    <row r="37" spans="1:6" x14ac:dyDescent="0.25">
      <c r="A37" s="22">
        <v>44196</v>
      </c>
      <c r="B37" s="28">
        <v>225434767</v>
      </c>
      <c r="C37" s="28" t="s">
        <v>28</v>
      </c>
      <c r="D37" s="15">
        <v>741</v>
      </c>
      <c r="E37" s="2"/>
      <c r="F37" s="3">
        <v>43383.01</v>
      </c>
    </row>
    <row r="38" spans="1:6" x14ac:dyDescent="0.25">
      <c r="A38" s="29"/>
      <c r="D38" s="20"/>
      <c r="E38" s="1"/>
      <c r="F38" s="21"/>
    </row>
    <row r="39" spans="1:6" x14ac:dyDescent="0.25">
      <c r="C39" s="7" t="s">
        <v>21</v>
      </c>
      <c r="F39" s="40">
        <f>+F37</f>
        <v>43383.01</v>
      </c>
    </row>
    <row r="40" spans="1:6" x14ac:dyDescent="0.25">
      <c r="F40" s="26"/>
    </row>
    <row r="41" spans="1:6" x14ac:dyDescent="0.25">
      <c r="F41" s="16"/>
    </row>
    <row r="44" spans="1:6" x14ac:dyDescent="0.25">
      <c r="A44" s="1"/>
      <c r="B44" s="1"/>
      <c r="C44" s="23"/>
      <c r="D44" s="1"/>
      <c r="E44" s="24"/>
      <c r="F44" s="24"/>
    </row>
    <row r="45" spans="1:6" x14ac:dyDescent="0.25">
      <c r="A45" s="11" t="s">
        <v>10</v>
      </c>
      <c r="B45" s="6"/>
      <c r="C45" s="5" t="s">
        <v>11</v>
      </c>
      <c r="D45" s="6"/>
      <c r="E45" s="65" t="s">
        <v>12</v>
      </c>
      <c r="F45" s="65"/>
    </row>
    <row r="46" spans="1:6" x14ac:dyDescent="0.25">
      <c r="A46" s="13" t="s">
        <v>13</v>
      </c>
      <c r="B46" s="14"/>
      <c r="C46" s="12" t="s">
        <v>14</v>
      </c>
      <c r="D46" s="4"/>
      <c r="E46" s="66" t="s">
        <v>15</v>
      </c>
      <c r="F46" s="66"/>
    </row>
  </sheetData>
  <mergeCells count="8">
    <mergeCell ref="E45:F45"/>
    <mergeCell ref="E46:F46"/>
    <mergeCell ref="A6:F6"/>
    <mergeCell ref="B1:F1"/>
    <mergeCell ref="B2:F2"/>
    <mergeCell ref="B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F12" sqref="F12"/>
    </sheetView>
  </sheetViews>
  <sheetFormatPr baseColWidth="10" defaultRowHeight="15" x14ac:dyDescent="0.25"/>
  <cols>
    <col min="2" max="2" width="12.140625" customWidth="1"/>
    <col min="3" max="3" width="30.28515625" customWidth="1"/>
    <col min="6" max="6" width="18" customWidth="1"/>
  </cols>
  <sheetData>
    <row r="1" spans="1:6" ht="18.75" x14ac:dyDescent="0.25">
      <c r="A1" s="1"/>
      <c r="B1" s="68" t="s">
        <v>0</v>
      </c>
      <c r="C1" s="68"/>
      <c r="D1" s="68"/>
      <c r="E1" s="68"/>
      <c r="F1" s="68"/>
    </row>
    <row r="2" spans="1:6" ht="18.75" x14ac:dyDescent="0.25">
      <c r="A2" s="1"/>
      <c r="B2" s="69" t="s">
        <v>1</v>
      </c>
      <c r="C2" s="69"/>
      <c r="D2" s="69"/>
      <c r="E2" s="69"/>
      <c r="F2" s="69"/>
    </row>
    <row r="3" spans="1:6" ht="18.75" x14ac:dyDescent="0.25">
      <c r="A3" s="1"/>
      <c r="B3" s="70" t="s">
        <v>2</v>
      </c>
      <c r="C3" s="70"/>
      <c r="D3" s="70"/>
      <c r="E3" s="70"/>
      <c r="F3" s="70"/>
    </row>
    <row r="4" spans="1:6" ht="18.75" x14ac:dyDescent="0.3">
      <c r="A4" s="71" t="s">
        <v>31</v>
      </c>
      <c r="B4" s="71"/>
      <c r="C4" s="71"/>
      <c r="D4" s="71"/>
      <c r="E4" s="71"/>
      <c r="F4" s="71"/>
    </row>
    <row r="5" spans="1:6" ht="18.75" x14ac:dyDescent="0.3">
      <c r="A5" s="71" t="s">
        <v>17</v>
      </c>
      <c r="B5" s="71"/>
      <c r="C5" s="71"/>
      <c r="D5" s="71"/>
      <c r="E5" s="71"/>
      <c r="F5" s="71"/>
    </row>
    <row r="6" spans="1:6" ht="15.75" x14ac:dyDescent="0.25">
      <c r="A6" s="67" t="s">
        <v>18</v>
      </c>
      <c r="B6" s="67"/>
      <c r="C6" s="67"/>
      <c r="D6" s="67"/>
      <c r="E6" s="67"/>
      <c r="F6" s="67"/>
    </row>
    <row r="7" spans="1:6" ht="15.75" x14ac:dyDescent="0.25">
      <c r="A7" s="27"/>
      <c r="B7" s="27"/>
      <c r="C7" s="1"/>
      <c r="D7" s="1"/>
      <c r="E7" s="1"/>
      <c r="F7" s="1"/>
    </row>
    <row r="8" spans="1:6" ht="45" x14ac:dyDescent="0.25">
      <c r="A8" s="19" t="s">
        <v>3</v>
      </c>
      <c r="B8" s="8" t="s">
        <v>4</v>
      </c>
      <c r="C8" s="8" t="s">
        <v>5</v>
      </c>
      <c r="D8" s="9" t="s">
        <v>6</v>
      </c>
      <c r="E8" s="9" t="s">
        <v>7</v>
      </c>
      <c r="F8" s="9" t="s">
        <v>8</v>
      </c>
    </row>
    <row r="9" spans="1:6" x14ac:dyDescent="0.25">
      <c r="A9" s="2"/>
      <c r="B9" s="2"/>
      <c r="C9" s="30" t="s">
        <v>9</v>
      </c>
      <c r="D9" s="2"/>
      <c r="E9" s="2"/>
      <c r="F9" s="3">
        <v>43383.01</v>
      </c>
    </row>
    <row r="10" spans="1:6" x14ac:dyDescent="0.25">
      <c r="A10" s="28"/>
      <c r="B10" s="42">
        <v>44227</v>
      </c>
      <c r="C10" s="43" t="s">
        <v>32</v>
      </c>
      <c r="D10" s="15">
        <v>175</v>
      </c>
      <c r="E10" s="15"/>
      <c r="F10" s="3">
        <f>+F9-D10</f>
        <v>43208.01</v>
      </c>
    </row>
    <row r="11" spans="1:6" x14ac:dyDescent="0.25">
      <c r="A11" s="29"/>
      <c r="B11" s="1"/>
      <c r="D11" s="20"/>
      <c r="E11" s="1"/>
      <c r="F11" s="21"/>
    </row>
    <row r="12" spans="1:6" x14ac:dyDescent="0.25">
      <c r="A12" s="29"/>
      <c r="B12" s="1"/>
      <c r="C12" s="7" t="s">
        <v>33</v>
      </c>
      <c r="F12" s="40">
        <f>+F10</f>
        <v>43208.01</v>
      </c>
    </row>
    <row r="13" spans="1:6" x14ac:dyDescent="0.25">
      <c r="A13" s="29"/>
      <c r="B13" s="1"/>
      <c r="C13" s="41"/>
      <c r="D13" s="20"/>
      <c r="E13" s="20"/>
      <c r="F13" s="21"/>
    </row>
    <row r="16" spans="1:6" x14ac:dyDescent="0.25">
      <c r="A16" s="1"/>
      <c r="B16" s="1"/>
      <c r="C16" s="23"/>
      <c r="D16" s="1"/>
      <c r="E16" s="24"/>
      <c r="F16" s="24"/>
    </row>
    <row r="17" spans="1:6" x14ac:dyDescent="0.25">
      <c r="A17" s="11" t="s">
        <v>10</v>
      </c>
      <c r="B17" s="6"/>
      <c r="C17" s="5" t="s">
        <v>11</v>
      </c>
      <c r="D17" s="6"/>
      <c r="E17" s="65" t="s">
        <v>12</v>
      </c>
      <c r="F17" s="65"/>
    </row>
    <row r="18" spans="1:6" x14ac:dyDescent="0.25">
      <c r="A18" s="13" t="s">
        <v>13</v>
      </c>
      <c r="B18" s="14"/>
      <c r="C18" s="12" t="s">
        <v>14</v>
      </c>
      <c r="D18" s="4"/>
      <c r="E18" s="66" t="s">
        <v>15</v>
      </c>
      <c r="F18" s="66"/>
    </row>
    <row r="20" spans="1:6" x14ac:dyDescent="0.25">
      <c r="A20" s="29"/>
      <c r="C20" s="41"/>
      <c r="D20" s="20"/>
      <c r="E20" s="7"/>
      <c r="F20" s="21"/>
    </row>
    <row r="21" spans="1:6" x14ac:dyDescent="0.25">
      <c r="A21" s="29"/>
      <c r="C21" s="41"/>
      <c r="D21" s="20"/>
      <c r="E21" s="7"/>
      <c r="F21" s="21"/>
    </row>
    <row r="22" spans="1:6" x14ac:dyDescent="0.25">
      <c r="A22" s="29"/>
      <c r="D22" s="20"/>
      <c r="E22" s="1"/>
      <c r="F22" s="21"/>
    </row>
    <row r="23" spans="1:6" x14ac:dyDescent="0.25">
      <c r="A23" s="29"/>
      <c r="D23" s="20"/>
      <c r="E23" s="1"/>
      <c r="F23" s="21"/>
    </row>
    <row r="24" spans="1:6" x14ac:dyDescent="0.25">
      <c r="C24" s="7"/>
      <c r="F24" s="40"/>
    </row>
    <row r="25" spans="1:6" x14ac:dyDescent="0.25">
      <c r="F25" s="31"/>
    </row>
    <row r="26" spans="1:6" x14ac:dyDescent="0.25">
      <c r="F26" s="16"/>
    </row>
  </sheetData>
  <mergeCells count="8">
    <mergeCell ref="E17:F17"/>
    <mergeCell ref="E18:F18"/>
    <mergeCell ref="B1:F1"/>
    <mergeCell ref="B2:F2"/>
    <mergeCell ref="B3:F3"/>
    <mergeCell ref="A4:F4"/>
    <mergeCell ref="A5:F5"/>
    <mergeCell ref="A6:F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F15" sqref="F15"/>
    </sheetView>
  </sheetViews>
  <sheetFormatPr baseColWidth="10" defaultRowHeight="15" x14ac:dyDescent="0.25"/>
  <cols>
    <col min="1" max="1" width="13.28515625" customWidth="1"/>
    <col min="3" max="3" width="31.140625" customWidth="1"/>
  </cols>
  <sheetData>
    <row r="1" spans="1:6" ht="18.75" x14ac:dyDescent="0.25">
      <c r="A1" s="1"/>
      <c r="B1" s="68" t="s">
        <v>0</v>
      </c>
      <c r="C1" s="68"/>
      <c r="D1" s="68"/>
      <c r="E1" s="68"/>
      <c r="F1" s="68"/>
    </row>
    <row r="2" spans="1:6" ht="18.75" x14ac:dyDescent="0.25">
      <c r="A2" s="1"/>
      <c r="B2" s="69" t="s">
        <v>1</v>
      </c>
      <c r="C2" s="69"/>
      <c r="D2" s="69"/>
      <c r="E2" s="69"/>
      <c r="F2" s="69"/>
    </row>
    <row r="3" spans="1:6" ht="18.75" x14ac:dyDescent="0.25">
      <c r="A3" s="1"/>
      <c r="B3" s="70" t="s">
        <v>2</v>
      </c>
      <c r="C3" s="70"/>
      <c r="D3" s="70"/>
      <c r="E3" s="70"/>
      <c r="F3" s="70"/>
    </row>
    <row r="4" spans="1:6" ht="18.75" x14ac:dyDescent="0.3">
      <c r="A4" s="71" t="s">
        <v>35</v>
      </c>
      <c r="B4" s="71"/>
      <c r="C4" s="71"/>
      <c r="D4" s="71"/>
      <c r="E4" s="71"/>
      <c r="F4" s="71"/>
    </row>
    <row r="5" spans="1:6" ht="18.75" x14ac:dyDescent="0.3">
      <c r="A5" s="71" t="s">
        <v>17</v>
      </c>
      <c r="B5" s="71"/>
      <c r="C5" s="71"/>
      <c r="D5" s="71"/>
      <c r="E5" s="71"/>
      <c r="F5" s="71"/>
    </row>
    <row r="6" spans="1:6" ht="15.75" x14ac:dyDescent="0.25">
      <c r="A6" s="67" t="s">
        <v>18</v>
      </c>
      <c r="B6" s="67"/>
      <c r="C6" s="67"/>
      <c r="D6" s="67"/>
      <c r="E6" s="67"/>
      <c r="F6" s="67"/>
    </row>
    <row r="7" spans="1:6" ht="15.75" x14ac:dyDescent="0.25">
      <c r="A7" s="27"/>
      <c r="B7" s="27"/>
      <c r="C7" s="27"/>
      <c r="D7" s="27"/>
      <c r="E7" s="27"/>
      <c r="F7" s="27"/>
    </row>
    <row r="8" spans="1:6" ht="15.75" x14ac:dyDescent="0.25">
      <c r="A8" s="27"/>
      <c r="B8" s="27"/>
      <c r="C8" s="27"/>
      <c r="D8" s="27"/>
      <c r="E8" s="27"/>
      <c r="F8" s="27"/>
    </row>
    <row r="9" spans="1:6" ht="15.75" x14ac:dyDescent="0.25">
      <c r="A9" s="27"/>
      <c r="B9" s="27"/>
      <c r="C9" s="27"/>
      <c r="D9" s="27"/>
      <c r="E9" s="27"/>
      <c r="F9" s="27"/>
    </row>
    <row r="10" spans="1:6" ht="15.75" x14ac:dyDescent="0.25">
      <c r="A10" s="27"/>
      <c r="B10" s="27"/>
      <c r="C10" s="1"/>
      <c r="D10" s="1"/>
      <c r="E10" s="1"/>
      <c r="F10" s="1"/>
    </row>
    <row r="11" spans="1:6" ht="45" x14ac:dyDescent="0.25">
      <c r="A11" s="19" t="s">
        <v>3</v>
      </c>
      <c r="B11" s="8" t="s">
        <v>4</v>
      </c>
      <c r="C11" s="8" t="s">
        <v>5</v>
      </c>
      <c r="D11" s="9" t="s">
        <v>6</v>
      </c>
      <c r="E11" s="9" t="s">
        <v>7</v>
      </c>
      <c r="F11" s="9" t="s">
        <v>8</v>
      </c>
    </row>
    <row r="12" spans="1:6" x14ac:dyDescent="0.25">
      <c r="A12" s="2"/>
      <c r="B12" s="2"/>
      <c r="C12" s="30" t="s">
        <v>9</v>
      </c>
      <c r="D12" s="2"/>
      <c r="E12" s="2"/>
      <c r="F12" s="3">
        <f>+'ENERO 2021'!F12</f>
        <v>43208.01</v>
      </c>
    </row>
    <row r="13" spans="1:6" x14ac:dyDescent="0.25">
      <c r="A13" s="42">
        <v>44253</v>
      </c>
      <c r="B13" s="42"/>
      <c r="C13" s="43" t="s">
        <v>32</v>
      </c>
      <c r="D13" s="15">
        <v>175</v>
      </c>
      <c r="E13" s="15"/>
      <c r="F13" s="3">
        <f>+F12-D13</f>
        <v>43033.01</v>
      </c>
    </row>
    <row r="14" spans="1:6" x14ac:dyDescent="0.25">
      <c r="A14" s="29"/>
      <c r="B14" s="1"/>
      <c r="D14" s="20"/>
      <c r="E14" s="1"/>
      <c r="F14" s="21"/>
    </row>
    <row r="15" spans="1:6" x14ac:dyDescent="0.25">
      <c r="A15" s="29"/>
      <c r="B15" s="1"/>
      <c r="C15" s="7" t="s">
        <v>34</v>
      </c>
      <c r="F15" s="40">
        <f>+F13</f>
        <v>43033.01</v>
      </c>
    </row>
    <row r="16" spans="1:6" x14ac:dyDescent="0.25">
      <c r="A16" s="29"/>
      <c r="B16" s="1"/>
      <c r="C16" s="41"/>
      <c r="D16" s="20"/>
      <c r="E16" s="20"/>
      <c r="F16" s="21"/>
    </row>
    <row r="19" spans="1:6" x14ac:dyDescent="0.25">
      <c r="A19" s="1"/>
      <c r="B19" s="1"/>
      <c r="C19" s="23"/>
      <c r="D19" s="1"/>
      <c r="E19" s="24"/>
      <c r="F19" s="24"/>
    </row>
    <row r="20" spans="1:6" x14ac:dyDescent="0.25">
      <c r="A20" s="11" t="s">
        <v>10</v>
      </c>
      <c r="B20" s="6"/>
      <c r="C20" s="5" t="s">
        <v>11</v>
      </c>
      <c r="D20" s="6"/>
      <c r="E20" s="65" t="s">
        <v>12</v>
      </c>
      <c r="F20" s="65"/>
    </row>
    <row r="21" spans="1:6" x14ac:dyDescent="0.25">
      <c r="A21" s="13" t="s">
        <v>13</v>
      </c>
      <c r="B21" s="14"/>
      <c r="C21" s="12" t="s">
        <v>14</v>
      </c>
      <c r="D21" s="4"/>
      <c r="E21" s="66" t="s">
        <v>15</v>
      </c>
      <c r="F21" s="66"/>
    </row>
  </sheetData>
  <mergeCells count="8">
    <mergeCell ref="E20:F20"/>
    <mergeCell ref="E21:F21"/>
    <mergeCell ref="B1:F1"/>
    <mergeCell ref="B2:F2"/>
    <mergeCell ref="B3:F3"/>
    <mergeCell ref="A4:F4"/>
    <mergeCell ref="A5:F5"/>
    <mergeCell ref="A6:F6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FD69-7197-4F15-8440-263DDBCF3B49}">
  <dimension ref="A3:G31"/>
  <sheetViews>
    <sheetView tabSelected="1" workbookViewId="0">
      <selection activeCell="I16" sqref="I16"/>
    </sheetView>
  </sheetViews>
  <sheetFormatPr baseColWidth="10" defaultRowHeight="15" x14ac:dyDescent="0.25"/>
  <cols>
    <col min="3" max="3" width="13.5703125" customWidth="1"/>
    <col min="4" max="4" width="19.140625" customWidth="1"/>
    <col min="5" max="5" width="11.42578125" style="1"/>
  </cols>
  <sheetData>
    <row r="3" spans="1:7" x14ac:dyDescent="0.25">
      <c r="B3" s="52"/>
    </row>
    <row r="4" spans="1:7" x14ac:dyDescent="0.25">
      <c r="B4" s="52"/>
    </row>
    <row r="5" spans="1:7" x14ac:dyDescent="0.25">
      <c r="B5" s="52"/>
    </row>
    <row r="6" spans="1:7" x14ac:dyDescent="0.25">
      <c r="B6" s="52"/>
    </row>
    <row r="7" spans="1:7" ht="18.75" x14ac:dyDescent="0.25">
      <c r="B7" s="49"/>
      <c r="C7" s="69" t="s">
        <v>1</v>
      </c>
      <c r="D7" s="69"/>
      <c r="E7" s="69"/>
      <c r="F7" s="69"/>
      <c r="G7" s="69"/>
    </row>
    <row r="8" spans="1:7" ht="18.75" x14ac:dyDescent="0.25">
      <c r="B8" s="49"/>
      <c r="C8" s="70" t="s">
        <v>2</v>
      </c>
      <c r="D8" s="70"/>
      <c r="E8" s="70"/>
      <c r="F8" s="70"/>
      <c r="G8" s="70"/>
    </row>
    <row r="9" spans="1:7" ht="18.75" x14ac:dyDescent="0.3">
      <c r="B9" s="72" t="s">
        <v>40</v>
      </c>
      <c r="C9" s="72"/>
      <c r="D9" s="72"/>
      <c r="E9" s="72"/>
      <c r="F9" s="72"/>
      <c r="G9" s="72"/>
    </row>
    <row r="10" spans="1:7" ht="18.75" x14ac:dyDescent="0.3">
      <c r="B10" s="71" t="s">
        <v>36</v>
      </c>
      <c r="C10" s="71"/>
      <c r="D10" s="71"/>
      <c r="E10" s="71"/>
      <c r="F10" s="71"/>
      <c r="G10" s="71"/>
    </row>
    <row r="11" spans="1:7" ht="15.75" x14ac:dyDescent="0.25">
      <c r="B11" s="67" t="s">
        <v>18</v>
      </c>
      <c r="C11" s="67"/>
      <c r="D11" s="67"/>
      <c r="E11" s="67"/>
      <c r="F11" s="67"/>
      <c r="G11" s="67"/>
    </row>
    <row r="12" spans="1:7" ht="25.5" x14ac:dyDescent="0.25">
      <c r="A12" s="63"/>
      <c r="B12" s="62" t="s">
        <v>37</v>
      </c>
      <c r="C12" s="53" t="s">
        <v>4</v>
      </c>
      <c r="D12" s="53" t="s">
        <v>5</v>
      </c>
      <c r="E12" s="54" t="s">
        <v>6</v>
      </c>
      <c r="F12" s="54" t="s">
        <v>7</v>
      </c>
      <c r="G12" s="54" t="s">
        <v>8</v>
      </c>
    </row>
    <row r="13" spans="1:7" x14ac:dyDescent="0.25">
      <c r="A13" s="63"/>
      <c r="B13" s="60">
        <v>44573</v>
      </c>
      <c r="C13" s="48"/>
      <c r="D13" s="55" t="s">
        <v>9</v>
      </c>
      <c r="E13" s="46"/>
      <c r="F13" s="26">
        <v>18864.400000000001</v>
      </c>
      <c r="G13" s="45">
        <f>+F13</f>
        <v>18864.400000000001</v>
      </c>
    </row>
    <row r="14" spans="1:7" x14ac:dyDescent="0.25">
      <c r="A14" s="64"/>
      <c r="B14" s="61">
        <v>44724</v>
      </c>
      <c r="C14">
        <v>265</v>
      </c>
      <c r="D14" s="55" t="s">
        <v>41</v>
      </c>
      <c r="E14" s="46">
        <v>11967.17</v>
      </c>
      <c r="F14" s="45"/>
      <c r="G14" s="45">
        <f>+G13-E14</f>
        <v>6897.2300000000014</v>
      </c>
    </row>
    <row r="15" spans="1:7" x14ac:dyDescent="0.25">
      <c r="A15" s="64"/>
      <c r="B15" s="61">
        <v>44754</v>
      </c>
      <c r="C15" s="48">
        <v>2471</v>
      </c>
      <c r="D15" s="55" t="s">
        <v>42</v>
      </c>
      <c r="E15" s="46">
        <v>17.95</v>
      </c>
      <c r="F15" s="45"/>
      <c r="G15" s="45">
        <f t="shared" ref="G15:G25" si="0">+G14-E15</f>
        <v>6879.2800000000016</v>
      </c>
    </row>
    <row r="16" spans="1:7" ht="24.75" x14ac:dyDescent="0.25">
      <c r="A16" s="63"/>
      <c r="B16" s="60">
        <v>44785</v>
      </c>
      <c r="C16" s="48">
        <v>9790</v>
      </c>
      <c r="D16" s="55" t="s">
        <v>43</v>
      </c>
      <c r="E16" s="46">
        <v>100</v>
      </c>
      <c r="F16" s="45"/>
      <c r="G16" s="45">
        <f t="shared" si="0"/>
        <v>6779.2800000000016</v>
      </c>
    </row>
    <row r="17" spans="2:7" ht="24.75" x14ac:dyDescent="0.25">
      <c r="B17" s="50">
        <v>44785</v>
      </c>
      <c r="C17" s="48">
        <v>30050</v>
      </c>
      <c r="D17" s="55" t="s">
        <v>44</v>
      </c>
      <c r="E17" s="46">
        <v>3663</v>
      </c>
      <c r="F17" s="45"/>
      <c r="G17" s="45">
        <f t="shared" si="0"/>
        <v>3116.2800000000016</v>
      </c>
    </row>
    <row r="18" spans="2:7" x14ac:dyDescent="0.25">
      <c r="B18" s="50">
        <v>44785</v>
      </c>
      <c r="C18" s="48">
        <v>30050</v>
      </c>
      <c r="D18" s="55" t="s">
        <v>42</v>
      </c>
      <c r="E18" s="46">
        <v>5.49</v>
      </c>
      <c r="F18" s="45"/>
      <c r="G18" s="45">
        <f t="shared" si="0"/>
        <v>3110.7900000000018</v>
      </c>
    </row>
    <row r="19" spans="2:7" x14ac:dyDescent="0.25">
      <c r="B19" s="50" t="s">
        <v>45</v>
      </c>
      <c r="C19" s="48">
        <v>2257</v>
      </c>
      <c r="D19" s="55" t="s">
        <v>46</v>
      </c>
      <c r="E19" s="46">
        <v>945.18</v>
      </c>
      <c r="F19" s="45"/>
      <c r="G19" s="45">
        <f t="shared" si="0"/>
        <v>2165.6100000000019</v>
      </c>
    </row>
    <row r="20" spans="2:7" x14ac:dyDescent="0.25">
      <c r="B20" s="50" t="s">
        <v>45</v>
      </c>
      <c r="C20" s="48">
        <v>2257</v>
      </c>
      <c r="D20" s="55" t="s">
        <v>42</v>
      </c>
      <c r="E20" s="46">
        <v>1.42</v>
      </c>
      <c r="F20" s="45"/>
      <c r="G20" s="45">
        <f t="shared" si="0"/>
        <v>2164.1900000000019</v>
      </c>
    </row>
    <row r="21" spans="2:7" ht="24.75" x14ac:dyDescent="0.25">
      <c r="B21" s="50" t="s">
        <v>47</v>
      </c>
      <c r="C21" s="48">
        <v>3605</v>
      </c>
      <c r="D21" s="55" t="s">
        <v>43</v>
      </c>
      <c r="E21" s="46">
        <v>100</v>
      </c>
      <c r="F21" s="45"/>
      <c r="G21" s="45">
        <f t="shared" si="0"/>
        <v>2064.1900000000019</v>
      </c>
    </row>
    <row r="22" spans="2:7" x14ac:dyDescent="0.25">
      <c r="B22" s="50" t="s">
        <v>47</v>
      </c>
      <c r="C22" s="48">
        <v>3759</v>
      </c>
      <c r="D22" s="55" t="s">
        <v>48</v>
      </c>
      <c r="E22" s="46">
        <v>460</v>
      </c>
      <c r="F22" s="45"/>
      <c r="G22" s="45">
        <f t="shared" si="0"/>
        <v>1604.1900000000019</v>
      </c>
    </row>
    <row r="23" spans="2:7" x14ac:dyDescent="0.25">
      <c r="B23" s="50" t="s">
        <v>47</v>
      </c>
      <c r="C23" s="48">
        <v>3759</v>
      </c>
      <c r="D23" s="55" t="s">
        <v>42</v>
      </c>
      <c r="E23" s="46">
        <v>0.69</v>
      </c>
      <c r="F23" s="45"/>
      <c r="G23" s="45">
        <f t="shared" si="0"/>
        <v>1603.5000000000018</v>
      </c>
    </row>
    <row r="24" spans="2:7" ht="24.75" x14ac:dyDescent="0.25">
      <c r="B24" s="50" t="s">
        <v>49</v>
      </c>
      <c r="C24" s="48">
        <v>2</v>
      </c>
      <c r="D24" s="55" t="s">
        <v>38</v>
      </c>
      <c r="E24" s="46">
        <v>175</v>
      </c>
      <c r="F24" s="45"/>
      <c r="G24" s="45">
        <f t="shared" si="0"/>
        <v>1428.5000000000018</v>
      </c>
    </row>
    <row r="25" spans="2:7" ht="24.75" x14ac:dyDescent="0.25">
      <c r="B25" s="50" t="s">
        <v>49</v>
      </c>
      <c r="C25" s="48">
        <v>2</v>
      </c>
      <c r="D25" s="55" t="s">
        <v>50</v>
      </c>
      <c r="E25" s="46">
        <v>150</v>
      </c>
      <c r="F25" s="45"/>
      <c r="G25" s="45">
        <f t="shared" si="0"/>
        <v>1278.5000000000018</v>
      </c>
    </row>
    <row r="26" spans="2:7" ht="25.5" thickBot="1" x14ac:dyDescent="0.3">
      <c r="B26" s="51"/>
      <c r="C26" s="47"/>
      <c r="D26" s="56" t="s">
        <v>51</v>
      </c>
      <c r="E26" s="57">
        <f>SUM(E14:E25)</f>
        <v>17585.899999999998</v>
      </c>
      <c r="F26" s="57">
        <f>SUM(F13:F25)</f>
        <v>18864.400000000001</v>
      </c>
      <c r="G26" s="57">
        <f>+F26-E26</f>
        <v>1278.5000000000036</v>
      </c>
    </row>
    <row r="27" spans="2:7" ht="15.75" thickTop="1" x14ac:dyDescent="0.25">
      <c r="B27" s="44"/>
      <c r="C27" s="1"/>
      <c r="D27" s="41"/>
      <c r="E27" s="20"/>
      <c r="F27" s="20"/>
      <c r="G27" s="21"/>
    </row>
    <row r="28" spans="2:7" x14ac:dyDescent="0.25">
      <c r="B28" s="49"/>
      <c r="C28" s="1"/>
      <c r="D28" s="1"/>
      <c r="F28" s="1"/>
      <c r="G28" s="58"/>
    </row>
    <row r="29" spans="2:7" x14ac:dyDescent="0.25">
      <c r="B29" s="59"/>
      <c r="C29" s="23"/>
      <c r="D29" s="1"/>
      <c r="E29" s="23"/>
      <c r="F29" s="23"/>
      <c r="G29" s="23"/>
    </row>
    <row r="30" spans="2:7" x14ac:dyDescent="0.25">
      <c r="B30" s="74" t="s">
        <v>11</v>
      </c>
      <c r="C30" s="74"/>
      <c r="D30" s="1"/>
      <c r="E30" s="73" t="s">
        <v>12</v>
      </c>
      <c r="F30" s="73"/>
      <c r="G30" s="73"/>
    </row>
    <row r="31" spans="2:7" x14ac:dyDescent="0.25">
      <c r="B31" s="75" t="s">
        <v>39</v>
      </c>
      <c r="C31" s="75"/>
      <c r="D31" s="1"/>
      <c r="E31" s="66" t="s">
        <v>15</v>
      </c>
      <c r="F31" s="66"/>
      <c r="G31" s="66"/>
    </row>
  </sheetData>
  <mergeCells count="9">
    <mergeCell ref="B31:C31"/>
    <mergeCell ref="E31:G31"/>
    <mergeCell ref="C7:G7"/>
    <mergeCell ref="C8:G8"/>
    <mergeCell ref="B9:G9"/>
    <mergeCell ref="B10:G10"/>
    <mergeCell ref="B11:G11"/>
    <mergeCell ref="B30:C30"/>
    <mergeCell ref="E30:G3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DICIEMBRE 2020</vt:lpstr>
      <vt:lpstr>ENERO 2021</vt:lpstr>
      <vt:lpstr>FEBRERO 2021</vt:lpstr>
      <vt:lpstr>diciembre  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Instituto Dominicano del Cafe Indocafe</cp:lastModifiedBy>
  <cp:lastPrinted>2023-01-23T12:53:42Z</cp:lastPrinted>
  <dcterms:created xsi:type="dcterms:W3CDTF">2020-05-04T18:11:55Z</dcterms:created>
  <dcterms:modified xsi:type="dcterms:W3CDTF">2023-01-24T14:24:32Z</dcterms:modified>
</cp:coreProperties>
</file>