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NOVIEMBRE 2022\"/>
    </mc:Choice>
  </mc:AlternateContent>
  <xr:revisionPtr revIDLastSave="0" documentId="13_ncr:1_{5C4777BB-39E0-4358-9790-4489019819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1" l="1"/>
  <c r="P53" i="1"/>
  <c r="M85" i="1"/>
  <c r="O85" i="3" l="1"/>
  <c r="N85" i="3"/>
  <c r="M85" i="3"/>
  <c r="L85" i="3"/>
  <c r="K85" i="3"/>
  <c r="J85" i="3"/>
  <c r="I85" i="3"/>
  <c r="H85" i="3"/>
  <c r="H75" i="3" s="1"/>
  <c r="G85" i="3"/>
  <c r="G75" i="3" s="1"/>
  <c r="F85" i="3"/>
  <c r="E85" i="3"/>
  <c r="D85" i="3"/>
  <c r="D75" i="3" s="1"/>
  <c r="P75" i="3" s="1"/>
  <c r="C85" i="3"/>
  <c r="J75" i="3"/>
  <c r="I75" i="3"/>
  <c r="F75" i="3"/>
  <c r="E75" i="3"/>
  <c r="B75" i="3"/>
  <c r="B85" i="3" s="1"/>
  <c r="P64" i="3"/>
  <c r="P63" i="3"/>
  <c r="P60" i="3"/>
  <c r="P54" i="3"/>
  <c r="P53" i="3"/>
  <c r="P43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3" i="3"/>
  <c r="P12" i="3"/>
  <c r="P11" i="3"/>
  <c r="J10" i="3"/>
  <c r="I10" i="3"/>
  <c r="F10" i="3"/>
  <c r="E10" i="3"/>
  <c r="P85" i="3" l="1"/>
  <c r="G10" i="3"/>
  <c r="D10" i="3"/>
  <c r="P10" i="3" s="1"/>
  <c r="H10" i="3"/>
  <c r="K85" i="1" l="1"/>
  <c r="C85" i="1"/>
  <c r="P60" i="1"/>
  <c r="P54" i="1"/>
  <c r="P43" i="1"/>
  <c r="P36" i="1"/>
  <c r="P34" i="1"/>
  <c r="P35" i="1"/>
  <c r="P32" i="1"/>
  <c r="P33" i="1"/>
  <c r="P29" i="1"/>
  <c r="P30" i="1"/>
  <c r="P31" i="1"/>
  <c r="P28" i="1"/>
  <c r="P19" i="1"/>
  <c r="P20" i="1"/>
  <c r="P21" i="1"/>
  <c r="P22" i="1"/>
  <c r="P23" i="1"/>
  <c r="P24" i="1"/>
  <c r="P25" i="1"/>
  <c r="P26" i="1"/>
  <c r="P18" i="1"/>
  <c r="P16" i="1"/>
  <c r="P13" i="1"/>
  <c r="P12" i="1"/>
  <c r="B75" i="1"/>
  <c r="B85" i="1" s="1"/>
  <c r="P63" i="1"/>
  <c r="P37" i="1"/>
  <c r="J85" i="1" l="1"/>
  <c r="J75" i="1" l="1"/>
  <c r="J10" i="1"/>
  <c r="I85" i="1"/>
  <c r="I75" i="1" l="1"/>
  <c r="I10" i="1"/>
  <c r="F85" i="1"/>
  <c r="P27" i="1"/>
  <c r="P17" i="1"/>
  <c r="P11" i="1"/>
  <c r="O85" i="1"/>
  <c r="F75" i="1" l="1"/>
  <c r="F10" i="1"/>
  <c r="N85" i="1"/>
  <c r="L85" i="1" l="1"/>
  <c r="H85" i="1" l="1"/>
  <c r="G85" i="1"/>
  <c r="G10" i="1" l="1"/>
  <c r="G75" i="1"/>
  <c r="H75" i="1"/>
  <c r="H10" i="1"/>
  <c r="E85" i="1"/>
  <c r="D85" i="1"/>
  <c r="D75" i="1" l="1"/>
  <c r="D10" i="1"/>
  <c r="P10" i="1" s="1"/>
  <c r="E10" i="1"/>
  <c r="E75" i="1"/>
  <c r="P85" i="1"/>
  <c r="P75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<sst xmlns="http://schemas.openxmlformats.org/spreadsheetml/2006/main" count="304" uniqueCount="115">
  <si>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</si>
  <si>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</si>
  <si>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</si>
  <si>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</si>
  <si>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</si>
  <si>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</si>
  <si>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</si>
  <si>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</si>
  <si>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</si>
  <si>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</si>
  <si>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</si>
  <si>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</si>
  <si>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</si>
  <si>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</si>
  <si>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</si>
  <si>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</si>
  <si>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</si>
  <si>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</si>
  <si>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</si>
  <si>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</si>
  <si>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</si>
  <si>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</si>
  <si>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</si>
  <si>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</si>
  <si>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</si>
  <si>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</si>
  <si>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</si>
  <si>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</si>
  <si>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</si>
  <si>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</si>
  <si>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</si>
  <si>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</si>
  <si>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</si>
  <si>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</si>
  <si>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</si>
  <si>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</si>
  <si>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</si>
  <si>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</si>
  <si>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</si>
  <si>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</si>
  <si>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</si>
  <si>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</si>
  <si>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</si>
  <si>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</si>
  <si>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</si>
  <si>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</si>
  <si>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</si>
  <si>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</si>
  <si>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</si>
  <si>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</si>
  <si>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</si>
  <si>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</si>
  <si>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</si>
  <si>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</si>
  <si>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</si>
  <si>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</si>
  <si>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</si>
  <si>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</si>
  <si>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</si>
  <si>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</si>
  <si>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</si>
  <si>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</si>
  <si>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</si>
  <si>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</si>
  <si>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</si>
  <si>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</si>
  <si>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</si>
  <si>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</si>
  <si>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</si>
  <si>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</si>
  <si>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</si>
  <si>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</si>
  <si>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</si>
  <si>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</si>
  <si>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</si>
  <si>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</si>
  <si>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</si>
  <si>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</si>
  <si>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</si>
  <si>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</si>
  <si>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</si>
  <si>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</si>
  <si>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</si>
  <si>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</si>
  <si>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</si>
  <si>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</si>
  <si>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</si>
  <si>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</si>
  <si>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</si>
  <si>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</si>
  <si>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</si>
  <si>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</si>
  <si>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</si>
  <si>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</si>
  <si>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</si>
  <si>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</si>
  <si>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</si>
  <si>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</si>
  <si>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</si>
  <si>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</si>
  <si>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</si>
  <si>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</si>
  <si>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</si>
  <si>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</si>
  <si>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</si>
  <si>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</si>
  <si>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</si>
  <si>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</si>
  <si>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</si>
  <si>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</si>
  <si>
    <t>Presupuesto Aprobado</t>
  </si>
  <si>
    <t>Presupuesto Modificado</t>
  </si>
  <si>
    <t>65.983.363,55</t>
  </si>
  <si>
    <t xml:space="preserve">Ejecución del Gastos y Aplicaciones Financieras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</si>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</sst>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164" fontId="3" fillId="0" borderId="0" xfId="1" applyFont="1" applyAlignment="1">
      <alignment horizontal="center"/>
    </xf>
    <xf numFmtId="164" fontId="3" fillId="0" borderId="4" xfId="1" applyFont="1" applyBorder="1" applyAlignment="1">
      <alignment horizontal="left" vertical="center" wrapText="1" indent="2"/>
    </xf>
    <xf numFmtId="164" fontId="0" fillId="0" borderId="0" xfId="1" applyFont="1" applyAlignment="1">
      <alignment horizontal="center"/>
    </xf>
    <xf numFmtId="4" fontId="6" fillId="0" borderId="4" xfId="0" applyNumberFormat="1" applyFont="1" applyBorder="1"/>
    <xf numFmtId="4" fontId="9" fillId="0" borderId="4" xfId="0" applyNumberFormat="1" applyFont="1" applyBorder="1"/>
    <xf numFmtId="4" fontId="9" fillId="0" borderId="7" xfId="0" applyNumberFormat="1" applyFont="1" applyBorder="1"/>
    <xf numFmtId="164" fontId="3" fillId="0" borderId="7" xfId="1" applyFont="1" applyBorder="1" applyAlignment="1">
      <alignment horizontal="center" vertical="center" wrapText="1"/>
    </xf>
    <xf numFmtId="4" fontId="0" fillId="0" borderId="7" xfId="0" applyNumberFormat="1" applyBorder="1"/>
    <xf numFmtId="43" fontId="2" fillId="0" borderId="7" xfId="2" applyFont="1" applyBorder="1"/>
    <xf numFmtId="4" fontId="9" fillId="0" borderId="4" xfId="0" applyNumberFormat="1" applyFont="1" applyBorder="1" applyAlignment="1">
      <alignment horizontal="right"/>
    </xf>
    <xf numFmtId="164" fontId="2" fillId="3" borderId="8" xfId="1" applyFont="1" applyFill="1" applyBorder="1" applyAlignment="1">
      <alignment horizontal="right" vertical="center" wrapText="1"/>
    </xf>
    <xf numFmtId="0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4" fontId="11" fillId="0" borderId="7" xfId="0" applyNumberFormat="1" applyFont="1" applyBorder="1"/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647700</xdr:colOff>
      <xdr:row>2</xdr:row>
      <xdr:rowOff>123824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86474" y="152399"/>
          <a:ext cx="320040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FA98A19-F274-4492-B343-795454E38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74" y="152399"/>
          <a:ext cx="3200401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97"/>
  <sheetViews>
    <sheetView tabSelected="1" topLeftCell="A69" workbookViewId="0">
      <selection activeCell="P93" sqref="A1:P93"/>
    </sheetView>
  </sheetViews>
  <sheetFormatPr baseColWidth="10" defaultRowHeight="15" x14ac:dyDescent="0.25"/>
  <cols>
    <col min="1" max="1" width="18.140625" style="3" customWidth="1"/>
    <col min="2" max="2" width="16.28515625" style="3" customWidth="1"/>
    <col min="3" max="3" width="14.85546875" style="64" customWidth="1"/>
    <col min="4" max="4" width="15.28515625" style="3" customWidth="1"/>
    <col min="5" max="5" width="13.42578125" style="3" customWidth="1"/>
    <col min="6" max="6" width="15.5703125" style="3" customWidth="1"/>
    <col min="7" max="7" width="16.140625" style="3" customWidth="1"/>
    <col min="8" max="8" width="13.140625" style="3" customWidth="1"/>
    <col min="9" max="9" width="14.140625" style="3" customWidth="1"/>
    <col min="10" max="10" width="13" style="3" customWidth="1"/>
    <col min="11" max="11" width="15.28515625" style="3" customWidth="1"/>
    <col min="12" max="12" width="12.42578125" style="3" customWidth="1"/>
    <col min="13" max="13" width="13.28515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8" t="s">
        <v>107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8" t="s">
        <v>113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"/>
      <c r="R6" s="1"/>
      <c r="S6" s="1"/>
      <c r="T6" s="1"/>
      <c r="U6" s="1"/>
      <c r="V6" s="1"/>
      <c r="W6" s="1"/>
      <c r="X6" s="1"/>
    </row>
    <row r="7" spans="1:24" x14ac:dyDescent="0.25">
      <c r="A7" s="82" t="s">
        <v>109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4"/>
      <c r="R7" s="4"/>
      <c r="S7" s="4"/>
      <c r="T7" s="4"/>
      <c r="U7" s="4"/>
      <c r="V7" s="4"/>
      <c r="W7" s="4"/>
      <c r="X7" s="4"/>
    </row>
    <row r="8" spans="1:24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4"/>
      <c r="R8" s="4"/>
      <c r="S8" s="4"/>
      <c r="T8" s="4"/>
      <c r="U8" s="4"/>
      <c r="V8" s="4"/>
      <c r="W8" s="4"/>
      <c r="X8" s="4"/>
    </row>
    <row r="9" spans="1:24" ht="22.5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>
        <v>65000000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67">
        <v>37372043.270000003</v>
      </c>
      <c r="M10" s="67">
        <v>26941096.539999999</v>
      </c>
      <c r="N10" s="67">
        <v>65095350.700000003</v>
      </c>
      <c r="O10" s="46"/>
      <c r="P10" s="60">
        <f>SUM(D10:O10)</f>
        <v>352663637.34000003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6">
        <v>12241080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>
        <v>22468715.530000001</v>
      </c>
      <c r="M11" s="58">
        <v>22762719.140000001</v>
      </c>
      <c r="N11" s="58">
        <v>42009454.369999997</v>
      </c>
      <c r="O11" s="58"/>
      <c r="P11" s="58">
        <f>SUM(D11:O11)</f>
        <v>263493052.35000002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>
        <v>19707525.02</v>
      </c>
      <c r="M12" s="24">
        <v>20026331.43</v>
      </c>
      <c r="N12" s="38">
        <v>39267401.719999999</v>
      </c>
      <c r="O12" s="24"/>
      <c r="P12" s="38">
        <f>SUM(B12:O12)</f>
        <v>474523816.03999996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>
        <v>36400</v>
      </c>
      <c r="M13" s="24">
        <v>36400</v>
      </c>
      <c r="N13" s="38">
        <v>36400</v>
      </c>
      <c r="O13" s="24"/>
      <c r="P13" s="38">
        <f>SUM(D13:O13)</f>
        <v>643928.19999999995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>
        <v>2724790.51</v>
      </c>
      <c r="M16" s="24">
        <v>2699987.71</v>
      </c>
      <c r="N16" s="38">
        <v>2705652.65</v>
      </c>
      <c r="O16" s="24"/>
      <c r="P16" s="38">
        <f>SUM(D16:O16)</f>
        <v>30055498.109999999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6">
        <v>9674295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>
        <v>2894046.14</v>
      </c>
      <c r="M17" s="58">
        <v>3021451.75</v>
      </c>
      <c r="N17" s="58">
        <v>5398230.5300000003</v>
      </c>
      <c r="O17" s="58"/>
      <c r="P17" s="58">
        <f>SUM(D17:O17)</f>
        <v>28671316.640000001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>
        <v>1793.31</v>
      </c>
      <c r="M18" s="24">
        <v>1981816.76</v>
      </c>
      <c r="N18" s="38">
        <v>791517.2</v>
      </c>
      <c r="O18" s="24"/>
      <c r="P18" s="38">
        <f>SUM(D18:O18)</f>
        <v>9129301.6399999987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>
        <v>5576.68</v>
      </c>
      <c r="M19" s="53">
        <v>80000</v>
      </c>
      <c r="N19" s="38">
        <v>111604.33</v>
      </c>
      <c r="O19" s="24"/>
      <c r="P19" s="38">
        <f t="shared" ref="P19:P26" si="1">SUM(D19:O19)</f>
        <v>1347389.9200000002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>
        <v>352900</v>
      </c>
      <c r="M20" s="24">
        <v>145450</v>
      </c>
      <c r="N20" s="38">
        <v>123050</v>
      </c>
      <c r="O20" s="24"/>
      <c r="P20" s="38">
        <f t="shared" si="1"/>
        <v>2011248.56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>
        <v>118530</v>
      </c>
      <c r="M21" s="24"/>
      <c r="N21" s="38">
        <v>983.67</v>
      </c>
      <c r="O21" s="24"/>
      <c r="P21" s="38">
        <f t="shared" si="1"/>
        <v>692416.02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>
        <v>288540</v>
      </c>
      <c r="M22" s="53">
        <v>100892.5</v>
      </c>
      <c r="N22" s="38">
        <v>3118706.5</v>
      </c>
      <c r="O22" s="24"/>
      <c r="P22" s="38">
        <f t="shared" si="1"/>
        <v>4810705.6100000003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24">
        <v>22292.05</v>
      </c>
      <c r="N23" s="38">
        <v>183080.54</v>
      </c>
      <c r="O23" s="38"/>
      <c r="P23" s="38">
        <f t="shared" si="1"/>
        <v>2090844.28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>
        <v>293352.82</v>
      </c>
      <c r="M24" s="24">
        <v>491658.94</v>
      </c>
      <c r="N24" s="38">
        <v>148123.69</v>
      </c>
      <c r="O24" s="38"/>
      <c r="P24" s="38">
        <f t="shared" si="1"/>
        <v>2589201.58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>
        <v>1207648.54</v>
      </c>
      <c r="M25" s="24">
        <v>199341.5</v>
      </c>
      <c r="N25" s="38">
        <v>304717.18</v>
      </c>
      <c r="O25" s="38"/>
      <c r="P25" s="38">
        <f t="shared" si="1"/>
        <v>3698874.81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>
        <v>625704.79</v>
      </c>
      <c r="M26" s="24"/>
      <c r="N26" s="38">
        <v>616447.42000000004</v>
      </c>
      <c r="O26" s="38"/>
      <c r="P26" s="38">
        <f t="shared" si="1"/>
        <v>2218091.0300000003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58">
        <v>22309810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>
        <v>6351070.7000000002</v>
      </c>
      <c r="M27" s="58">
        <v>1121731.9099999999</v>
      </c>
      <c r="N27" s="58">
        <v>1095215.79</v>
      </c>
      <c r="O27" s="58"/>
      <c r="P27" s="58">
        <f>SUM(E27:O27)</f>
        <v>29224143.469999999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>
        <v>110654.33</v>
      </c>
      <c r="M28" s="32">
        <v>99519.4</v>
      </c>
      <c r="N28" s="32">
        <v>44467.98</v>
      </c>
      <c r="O28" s="32"/>
      <c r="P28" s="38">
        <f>SUM(D28:O28)</f>
        <v>625336.54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>
        <v>950</v>
      </c>
      <c r="M29" s="32">
        <v>105905</v>
      </c>
      <c r="N29" s="32">
        <v>67387.5</v>
      </c>
      <c r="O29" s="32"/>
      <c r="P29" s="38">
        <f t="shared" ref="P29:P35" si="2">SUM(D29:O29)</f>
        <v>178422.5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>
        <v>34964.199999999997</v>
      </c>
      <c r="M30" s="32">
        <v>122825.95</v>
      </c>
      <c r="N30" s="32">
        <v>75060</v>
      </c>
      <c r="O30" s="32"/>
      <c r="P30" s="38">
        <f t="shared" si="2"/>
        <v>864381.35999999987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32">
        <v>71058.94</v>
      </c>
      <c r="N31" s="32"/>
      <c r="O31" s="32"/>
      <c r="P31" s="38">
        <f t="shared" si="2"/>
        <v>71058.94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>
        <v>1319760</v>
      </c>
      <c r="M32" s="32"/>
      <c r="N32" s="32">
        <v>386804</v>
      </c>
      <c r="O32" s="32"/>
      <c r="P32" s="38">
        <f>SUM(D32:O32)</f>
        <v>5199128.46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>
        <v>268</v>
      </c>
      <c r="M33" s="32"/>
      <c r="N33" s="32"/>
      <c r="O33" s="32"/>
      <c r="P33" s="38">
        <f t="shared" si="2"/>
        <v>4127904.94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>
        <v>4756065</v>
      </c>
      <c r="M34" s="32">
        <v>500000</v>
      </c>
      <c r="N34" s="32">
        <v>452801.35</v>
      </c>
      <c r="O34" s="32"/>
      <c r="P34" s="38">
        <f>SUM(D34:O34)</f>
        <v>17291871.789999999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32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>
        <v>128409.17</v>
      </c>
      <c r="M36" s="32">
        <v>222422.62</v>
      </c>
      <c r="N36" s="32">
        <v>68694.960000000006</v>
      </c>
      <c r="O36" s="32"/>
      <c r="P36" s="38">
        <f>SUM(D36:O36)</f>
        <v>866038.94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58">
        <v>0</v>
      </c>
      <c r="E37" s="58">
        <v>0</v>
      </c>
      <c r="F37" s="58">
        <v>1101194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32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76">
        <v>0</v>
      </c>
      <c r="E43" s="76">
        <v>0</v>
      </c>
      <c r="F43" s="76">
        <v>1101194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32"/>
      <c r="O43" s="32"/>
      <c r="P43" s="76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2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58">
        <v>16424815</v>
      </c>
      <c r="D53" s="58">
        <v>0</v>
      </c>
      <c r="E53" s="58">
        <v>0</v>
      </c>
      <c r="F53" s="58">
        <v>237762.16</v>
      </c>
      <c r="G53" s="58">
        <v>0</v>
      </c>
      <c r="H53" s="58">
        <v>0</v>
      </c>
      <c r="I53" s="58">
        <v>1544066.97</v>
      </c>
      <c r="J53" s="58">
        <v>5142250</v>
      </c>
      <c r="K53" s="58">
        <v>-99702.16</v>
      </c>
      <c r="L53" s="58">
        <v>5658210.9000000004</v>
      </c>
      <c r="M53" s="58">
        <v>35193.74</v>
      </c>
      <c r="N53" s="58">
        <v>16592450.01</v>
      </c>
      <c r="O53" s="58"/>
      <c r="P53" s="58">
        <f>SUM(D53:O53)</f>
        <v>29110231.620000001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>
        <v>258210.9</v>
      </c>
      <c r="M54" s="32"/>
      <c r="N54" s="53">
        <v>1202450.01</v>
      </c>
      <c r="O54" s="53"/>
      <c r="P54" s="38">
        <f>SUM(D54:O54)</f>
        <v>1760970.9100000001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24">
        <v>35193.74</v>
      </c>
      <c r="N58" s="38">
        <v>15390000</v>
      </c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>
        <v>5400000</v>
      </c>
      <c r="M60" s="32"/>
      <c r="N60" s="32"/>
      <c r="O60" s="53"/>
      <c r="P60" s="38">
        <f>SUM(D60:O60)</f>
        <v>10380000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58">
        <v>4350000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1063699.26</v>
      </c>
      <c r="J63" s="58">
        <v>0</v>
      </c>
      <c r="K63" s="58">
        <v>0</v>
      </c>
      <c r="L63" s="58">
        <v>0</v>
      </c>
      <c r="M63" s="58">
        <v>0</v>
      </c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58">
        <v>0</v>
      </c>
      <c r="L75" s="58">
        <v>0</v>
      </c>
      <c r="M75" s="58">
        <v>0</v>
      </c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>
        <f>+C10</f>
        <v>65000000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37372043.270000003</v>
      </c>
      <c r="M85" s="41">
        <f>+M11+M17+M27+M37+M43+M53+M63+M75</f>
        <v>26941096.539999999</v>
      </c>
      <c r="N85" s="41">
        <f>+N11+N27+N37+N17+N53</f>
        <v>65095350.699999996</v>
      </c>
      <c r="O85" s="41">
        <f>+O11+O17+O27+O37+O53+O63</f>
        <v>0</v>
      </c>
      <c r="P85" s="41">
        <f>SUM(D85:O85)</f>
        <v>352663637.34000003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67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62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62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62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62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80" t="s">
        <v>91</v>
      </c>
      <c r="B92" s="80"/>
      <c r="C92" s="80"/>
      <c r="D92" s="80"/>
      <c r="I92" s="59" t="s">
        <v>106</v>
      </c>
      <c r="J92" s="43"/>
      <c r="M92" s="81" t="s">
        <v>100</v>
      </c>
      <c r="N92" s="81"/>
      <c r="O92" s="81"/>
      <c r="P92" s="43"/>
      <c r="Q92" s="11"/>
      <c r="R92" s="11"/>
      <c r="S92" s="11"/>
      <c r="T92" s="11"/>
      <c r="U92" s="11"/>
    </row>
    <row r="93" spans="1:21" ht="14.25" customHeight="1" x14ac:dyDescent="0.25">
      <c r="A93" s="80" t="s">
        <v>93</v>
      </c>
      <c r="B93" s="80"/>
      <c r="C93" s="80"/>
      <c r="D93" s="80"/>
      <c r="I93" s="59" t="s">
        <v>90</v>
      </c>
      <c r="J93" s="43"/>
      <c r="M93" s="81" t="s">
        <v>101</v>
      </c>
      <c r="N93" s="81"/>
      <c r="O93" s="81"/>
      <c r="P93" s="43" t="s">
        <v>114</v>
      </c>
      <c r="Q93" s="11"/>
      <c r="R93" s="11"/>
      <c r="S93" s="11"/>
      <c r="T93" s="11"/>
      <c r="U93" s="11"/>
    </row>
    <row r="94" spans="1:21" ht="3" customHeight="1" x14ac:dyDescent="0.25">
      <c r="D94" s="59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4:P4"/>
    <mergeCell ref="A5:P5"/>
    <mergeCell ref="A6:P6"/>
    <mergeCell ref="A8:P8"/>
    <mergeCell ref="A93:D93"/>
    <mergeCell ref="M92:O92"/>
    <mergeCell ref="M93:O93"/>
    <mergeCell ref="A92:D92"/>
    <mergeCell ref="A7:P7"/>
  </mergeCells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21" workbookViewId="0">
      <selection activeCell="K62" sqref="K62"/>
    </sheetView>
  </sheetViews>
  <sheetFormatPr baseColWidth="10" defaultRowHeight="15" x14ac:dyDescent="0.25"/>
  <cols>
    <col min="1" max="1" width="48" customWidth="1"/>
  </cols>
  <sheetData>
    <row r="1" spans="1:14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5">
      <c r="A5" s="84" t="s">
        <v>88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5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25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25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25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25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25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25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25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25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25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25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25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25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25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25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25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25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25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25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25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25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25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25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2.5" x14ac:dyDescent="0.25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2.5" x14ac:dyDescent="0.25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25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25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25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ht="22.5" x14ac:dyDescent="0.25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ht="22.5" x14ac:dyDescent="0.25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2.5" x14ac:dyDescent="0.25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2.5" x14ac:dyDescent="0.25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x14ac:dyDescent="0.25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2.5" x14ac:dyDescent="0.25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2.5" x14ac:dyDescent="0.25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2.5" x14ac:dyDescent="0.25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2.5" x14ac:dyDescent="0.25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2.5" x14ac:dyDescent="0.25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25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25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ht="22.5" x14ac:dyDescent="0.25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2.5" x14ac:dyDescent="0.25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2.5" x14ac:dyDescent="0.25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22.5" x14ac:dyDescent="0.25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22.5" x14ac:dyDescent="0.25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25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3"/>
      <c r="B89" s="3"/>
      <c r="C89" s="3"/>
      <c r="D89" s="83" t="s">
        <v>89</v>
      </c>
      <c r="E89" s="83"/>
      <c r="F89" s="83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3"/>
      <c r="B90" s="3"/>
      <c r="C90" s="3"/>
      <c r="D90" s="83" t="s">
        <v>90</v>
      </c>
      <c r="E90" s="83"/>
      <c r="F90" s="83"/>
      <c r="G90" s="11"/>
      <c r="H90" s="11"/>
      <c r="I90" s="83" t="s">
        <v>92</v>
      </c>
      <c r="J90" s="83"/>
      <c r="K90" s="11"/>
      <c r="L90" s="11"/>
      <c r="M90" s="11"/>
      <c r="N90" s="11"/>
    </row>
    <row r="91" spans="1:14" x14ac:dyDescent="0.25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25">
      <c r="A92" s="21" t="s">
        <v>93</v>
      </c>
      <c r="B92" s="3"/>
      <c r="C92" s="3"/>
      <c r="D92" s="11"/>
      <c r="E92" s="11"/>
      <c r="F92" s="11"/>
      <c r="G92" s="11"/>
      <c r="H92" s="11"/>
      <c r="I92" s="83"/>
      <c r="J92" s="83"/>
      <c r="K92" s="11"/>
      <c r="L92" s="11"/>
      <c r="M92" s="11"/>
      <c r="N92" s="11"/>
    </row>
    <row r="93" spans="1:14" x14ac:dyDescent="0.25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X97"/>
  <sheetViews>
    <sheetView workbookViewId="0">
      <selection activeCell="A6" sqref="A6:P6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2.140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8" t="s">
        <v>107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8" t="s">
        <v>113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"/>
      <c r="R6" s="1"/>
      <c r="S6" s="1"/>
      <c r="T6" s="1"/>
      <c r="U6" s="1"/>
      <c r="V6" s="1"/>
      <c r="W6" s="1"/>
      <c r="X6" s="1"/>
    </row>
    <row r="7" spans="1:24" x14ac:dyDescent="0.25">
      <c r="A7" s="82" t="s">
        <v>109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4"/>
      <c r="R7" s="4"/>
      <c r="S7" s="4"/>
      <c r="T7" s="4"/>
      <c r="U7" s="4"/>
      <c r="V7" s="4"/>
      <c r="W7" s="4"/>
      <c r="X7" s="4"/>
    </row>
    <row r="8" spans="1:24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 t="s">
        <v>112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46"/>
      <c r="M10" s="46"/>
      <c r="N10" s="46"/>
      <c r="O10" s="46"/>
      <c r="P10" s="60">
        <f>SUM(D10:O10)</f>
        <v>223255146.83000001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8">
        <v>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/>
      <c r="M11" s="58"/>
      <c r="N11" s="58"/>
      <c r="O11" s="58"/>
      <c r="P11" s="58">
        <f>SUM(D11:O11)</f>
        <v>176252163.31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/>
      <c r="M12" s="53"/>
      <c r="N12" s="38"/>
      <c r="O12" s="24"/>
      <c r="P12" s="38">
        <f>SUM(B12:O12)</f>
        <v>395522557.87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/>
      <c r="M13" s="53"/>
      <c r="N13" s="38"/>
      <c r="O13" s="24"/>
      <c r="P13" s="38">
        <f>SUM(D13:O13)</f>
        <v>534728.19999999995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/>
      <c r="M16" s="53"/>
      <c r="N16" s="38"/>
      <c r="O16" s="24"/>
      <c r="P16" s="38">
        <f>SUM(D16:O16)</f>
        <v>21925067.240000002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8">
        <v>0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/>
      <c r="M17" s="58"/>
      <c r="N17" s="58"/>
      <c r="O17" s="58"/>
      <c r="P17" s="58">
        <f>SUM(D17:O17)</f>
        <v>17357588.219999999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/>
      <c r="M18" s="53"/>
      <c r="N18" s="38"/>
      <c r="O18" s="24"/>
      <c r="P18" s="38">
        <f>SUM(D18:O18)</f>
        <v>6354174.3700000001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/>
      <c r="M19" s="53"/>
      <c r="N19" s="38"/>
      <c r="O19" s="24"/>
      <c r="P19" s="38">
        <f t="shared" ref="P19:P26" si="1">SUM(D19:O19)</f>
        <v>1150208.9100000001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/>
      <c r="M20" s="53"/>
      <c r="N20" s="38"/>
      <c r="O20" s="24"/>
      <c r="P20" s="38">
        <f t="shared" si="1"/>
        <v>1389848.56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/>
      <c r="M21" s="53"/>
      <c r="N21" s="38"/>
      <c r="O21" s="24"/>
      <c r="P21" s="38">
        <f t="shared" si="1"/>
        <v>572902.35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/>
      <c r="M22" s="53"/>
      <c r="N22" s="38"/>
      <c r="O22" s="24"/>
      <c r="P22" s="38">
        <f t="shared" si="1"/>
        <v>1302566.6100000001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53"/>
      <c r="N23" s="38"/>
      <c r="O23" s="38"/>
      <c r="P23" s="38">
        <f t="shared" si="1"/>
        <v>1885471.69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/>
      <c r="M24" s="53"/>
      <c r="N24" s="38"/>
      <c r="O24" s="38"/>
      <c r="P24" s="38">
        <f t="shared" si="1"/>
        <v>1656066.13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/>
      <c r="M25" s="53"/>
      <c r="N25" s="38"/>
      <c r="O25" s="38"/>
      <c r="P25" s="38">
        <f t="shared" si="1"/>
        <v>1987167.59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/>
      <c r="M26" s="38"/>
      <c r="N26" s="38"/>
      <c r="O26" s="38"/>
      <c r="P26" s="38">
        <f t="shared" si="1"/>
        <v>975938.82000000007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68">
        <v>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/>
      <c r="M27" s="58"/>
      <c r="N27" s="58"/>
      <c r="O27" s="58"/>
      <c r="P27" s="58">
        <f>SUM(E27:O27)</f>
        <v>20656125.07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/>
      <c r="M28" s="53"/>
      <c r="N28" s="32"/>
      <c r="O28" s="32"/>
      <c r="P28" s="38">
        <f>SUM(D28:O28)</f>
        <v>370694.83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/>
      <c r="M29" s="53"/>
      <c r="N29" s="32"/>
      <c r="O29" s="32"/>
      <c r="P29" s="38">
        <f t="shared" ref="P29:P35" si="2">SUM(D29:O29)</f>
        <v>4180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/>
      <c r="M30" s="53"/>
      <c r="N30" s="32"/>
      <c r="O30" s="32"/>
      <c r="P30" s="38">
        <f t="shared" si="2"/>
        <v>631531.21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53"/>
      <c r="N31" s="32"/>
      <c r="O31" s="32"/>
      <c r="P31" s="38">
        <f t="shared" si="2"/>
        <v>0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/>
      <c r="M32" s="53"/>
      <c r="N32" s="32"/>
      <c r="O32" s="32"/>
      <c r="P32" s="38">
        <f>SUM(D32:O32)</f>
        <v>3492564.46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/>
      <c r="M33" s="53"/>
      <c r="N33" s="32"/>
      <c r="O33" s="32"/>
      <c r="P33" s="38">
        <f t="shared" si="2"/>
        <v>4127636.94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/>
      <c r="M34" s="53"/>
      <c r="N34" s="32"/>
      <c r="O34" s="32"/>
      <c r="P34" s="38">
        <f>SUM(D34:O34)</f>
        <v>11583005.439999999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53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/>
      <c r="M36" s="53"/>
      <c r="N36" s="32"/>
      <c r="O36" s="32"/>
      <c r="P36" s="38">
        <f>SUM(D36:O36)</f>
        <v>446512.19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39"/>
      <c r="E37" s="52"/>
      <c r="F37" s="58">
        <v>1101194</v>
      </c>
      <c r="G37" s="42"/>
      <c r="H37" s="58"/>
      <c r="I37" s="58"/>
      <c r="J37" s="58">
        <v>0</v>
      </c>
      <c r="K37" s="65"/>
      <c r="L37" s="58"/>
      <c r="M37" s="58"/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53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38"/>
      <c r="E43" s="53"/>
      <c r="F43" s="58">
        <v>1101194</v>
      </c>
      <c r="G43" s="38"/>
      <c r="H43" s="38"/>
      <c r="I43" s="38"/>
      <c r="J43" s="58">
        <v>0</v>
      </c>
      <c r="K43" s="32"/>
      <c r="L43" s="32"/>
      <c r="M43" s="32"/>
      <c r="N43" s="32"/>
      <c r="O43" s="32"/>
      <c r="P43" s="58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3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68">
        <v>0</v>
      </c>
      <c r="D53" s="39"/>
      <c r="E53" s="39"/>
      <c r="F53" s="58">
        <v>237762.16</v>
      </c>
      <c r="G53" s="58"/>
      <c r="H53" s="58"/>
      <c r="I53" s="58">
        <v>1544066.97</v>
      </c>
      <c r="J53" s="58">
        <v>5142250</v>
      </c>
      <c r="K53" s="58">
        <v>-99702.16</v>
      </c>
      <c r="L53" s="58"/>
      <c r="M53" s="58"/>
      <c r="N53" s="58"/>
      <c r="O53" s="58"/>
      <c r="P53" s="58">
        <f>SUM(D53:O53)</f>
        <v>6824376.9699999997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/>
      <c r="M54" s="53"/>
      <c r="N54" s="53"/>
      <c r="O54" s="53"/>
      <c r="P54" s="38">
        <f>SUM(D54:O54)</f>
        <v>300310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38"/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/>
      <c r="M60" s="32"/>
      <c r="N60" s="32"/>
      <c r="O60" s="53"/>
      <c r="P60" s="38">
        <f>SUM(D60:O60)</f>
        <v>4980000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68">
        <v>0</v>
      </c>
      <c r="D63" s="39"/>
      <c r="E63" s="38"/>
      <c r="F63" s="39"/>
      <c r="G63" s="39"/>
      <c r="H63" s="38"/>
      <c r="I63" s="58">
        <v>1063699.26</v>
      </c>
      <c r="J63" s="58">
        <v>0</v>
      </c>
      <c r="K63" s="33"/>
      <c r="L63" s="58"/>
      <c r="M63" s="58"/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32"/>
      <c r="L75" s="32"/>
      <c r="M75" s="32"/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 t="str">
        <f>+C10</f>
        <v>65.983.363,55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0</v>
      </c>
      <c r="M85" s="41">
        <f>+M11+M17+M27+M37+M53+M63</f>
        <v>0</v>
      </c>
      <c r="N85" s="41">
        <f>+N11+N27+N37+N17+N53</f>
        <v>0</v>
      </c>
      <c r="O85" s="41">
        <f>+O11+O17+O27+O37+O53+O63</f>
        <v>0</v>
      </c>
      <c r="P85" s="41">
        <f>SUM(D85:O85)</f>
        <v>223255146.83000001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75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75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75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75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80" t="s">
        <v>91</v>
      </c>
      <c r="B92" s="80"/>
      <c r="C92" s="80"/>
      <c r="D92" s="80"/>
      <c r="I92" s="74" t="s">
        <v>106</v>
      </c>
      <c r="J92" s="43"/>
      <c r="M92" s="81" t="s">
        <v>100</v>
      </c>
      <c r="N92" s="81"/>
      <c r="O92" s="81"/>
      <c r="P92" s="43"/>
      <c r="Q92" s="11"/>
      <c r="R92" s="11"/>
      <c r="S92" s="11"/>
      <c r="T92" s="11"/>
      <c r="U92" s="11"/>
    </row>
    <row r="93" spans="1:21" ht="14.25" customHeight="1" x14ac:dyDescent="0.25">
      <c r="A93" s="80" t="s">
        <v>93</v>
      </c>
      <c r="B93" s="80"/>
      <c r="C93" s="80"/>
      <c r="D93" s="80"/>
      <c r="I93" s="74" t="s">
        <v>90</v>
      </c>
      <c r="J93" s="43"/>
      <c r="M93" s="81" t="s">
        <v>101</v>
      </c>
      <c r="N93" s="81"/>
      <c r="O93" s="81"/>
      <c r="P93" s="43"/>
      <c r="Q93" s="11"/>
      <c r="R93" s="11"/>
      <c r="S93" s="11"/>
      <c r="T93" s="11"/>
      <c r="U93" s="11"/>
    </row>
    <row r="94" spans="1:21" ht="3" customHeight="1" x14ac:dyDescent="0.25">
      <c r="D94" s="74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93:D93"/>
    <mergeCell ref="M93:O93"/>
    <mergeCell ref="A4:P4"/>
    <mergeCell ref="A5:P5"/>
    <mergeCell ref="A6:P6"/>
    <mergeCell ref="A7:P7"/>
    <mergeCell ref="A8:P8"/>
    <mergeCell ref="A92:D92"/>
    <mergeCell ref="M92:O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2022-12-01T18:04:07Z</cp:lastPrinted>
  <dcterms:created xsi:type="dcterms:W3CDTF">2019-05-29T12:03:30Z</dcterms:created>
  <dcterms:modified xsi:type="dcterms:W3CDTF">2022-12-07T16:22:07Z</dcterms:modified>
</cp:coreProperties>
</file>