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doc\Desktop\BACKUP Sr Orlando Contb\REGISTROS CONTABILIDAD\AÑO 2022\ESTADOS FINANCIEROS AÑO 2022\MAYO 2022\"/>
    </mc:Choice>
  </mc:AlternateContent>
  <xr:revisionPtr revIDLastSave="0" documentId="13_ncr:1_{AD49FAE7-7168-4FAE-B8D9-62C44157BA3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3" i="1" l="1"/>
  <c r="N25" i="1"/>
  <c r="N15" i="1"/>
  <c r="N9" i="1"/>
  <c r="M83" i="1"/>
  <c r="L83" i="1" l="1"/>
  <c r="K83" i="1" l="1"/>
  <c r="J83" i="1"/>
  <c r="I83" i="1"/>
  <c r="N35" i="1" l="1"/>
  <c r="F83" i="1"/>
  <c r="E83" i="1"/>
  <c r="N61" i="1" l="1"/>
  <c r="H83" i="1" l="1"/>
  <c r="G83" i="1"/>
  <c r="C83" i="1"/>
  <c r="B83" i="1"/>
  <c r="N83" i="1" l="1"/>
  <c r="N51" i="1" l="1"/>
  <c r="N85" i="2" l="1"/>
  <c r="M85" i="2"/>
  <c r="L85" i="2"/>
  <c r="K85" i="2"/>
  <c r="J85" i="2"/>
  <c r="I85" i="2"/>
  <c r="G85" i="2"/>
  <c r="F85" i="2"/>
  <c r="F87" i="2" s="1"/>
  <c r="E85" i="2"/>
  <c r="D85" i="2"/>
  <c r="C85" i="2"/>
  <c r="B82" i="2"/>
  <c r="B79" i="2"/>
  <c r="B76" i="2"/>
  <c r="B75" i="2"/>
  <c r="B73" i="2"/>
  <c r="B69" i="2"/>
  <c r="B66" i="2"/>
  <c r="B61" i="2"/>
  <c r="B51" i="2"/>
  <c r="B43" i="2"/>
  <c r="B35" i="2"/>
  <c r="B25" i="2"/>
  <c r="B15" i="2"/>
  <c r="B9" i="2"/>
  <c r="B85" i="2" l="1"/>
</calcChain>
</file>

<file path=xl/sharedStrings.xml><?xml version="1.0" encoding="utf-8"?>
<sst xmlns="http://schemas.openxmlformats.org/spreadsheetml/2006/main" count="197" uniqueCount="110">
  <si>
    <t xml:space="preserve">MINISTERIO DE AGRICULTURA </t>
  </si>
  <si>
    <t xml:space="preserve">INSTITUTO DOMINICANO DEL CAFÉ </t>
  </si>
  <si>
    <t>Año DE LA INNOVACION Y LA COMPETITIVIDAD</t>
  </si>
  <si>
    <t xml:space="preserve">Presupuesto de Gastos y Aplicaciones Financieras </t>
  </si>
  <si>
    <t>En RD$</t>
  </si>
  <si>
    <t>Detalle</t>
  </si>
  <si>
    <t>ABRIL</t>
  </si>
  <si>
    <t>TOTAL</t>
  </si>
  <si>
    <t>ENERO</t>
  </si>
  <si>
    <t>FEBRERO</t>
  </si>
  <si>
    <t>MARZO</t>
  </si>
  <si>
    <t>MAYO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</si>
  <si>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</si>
  <si>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</si>
  <si>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</si>
  <si>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</si>
  <si>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</si>
  <si>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</si>
  <si>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</si>
  <si>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</si>
  <si>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</si>
  <si>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</si>
  <si>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</si>
  <si>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</si>
  <si>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</si>
  <si>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</si>
  <si>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</si>
  <si>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</si>
  <si>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</si>
  <si>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</si>
  <si>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</si>
  <si>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</si>
  <si>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</si>
  <si>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</si>
  <si>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</si>
  <si>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</si>
  <si>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</si>
  <si>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</si>
  <si>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</si>
  <si>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</si>
  <si>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</si>
  <si>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</si>
  <si>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</si>
  <si>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</si>
  <si>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</si>
  <si>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</si>
  <si>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</si>
  <si>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</si>
  <si>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</si>
  <si>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</si>
  <si>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</si>
  <si>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</si>
  <si>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</si>
  <si>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</si>
  <si>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</si>
  <si>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</si>
  <si>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</si>
  <si>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</si>
  <si>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</si>
  <si>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</si>
  <si>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</si>
  <si>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</si>
  <si>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</si>
  <si>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</si>
  <si>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</si>
  <si>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</si>
  <si>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</si>
  <si>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</si>
  <si>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</si>
  <si>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</si>
  <si>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</si>
  <si>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</si>
  <si>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</si>
  <si>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</si>
  <si>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</si>
  <si>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</si>
  <si>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</si>
  <si>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</si>
  <si>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</si>
  <si>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</si>
  <si>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</si>
  <si>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</si>
  <si>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</si>
  <si>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</si>
  <si>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</si>
  <si>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</si>
  <si>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</si>
  <si>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GASTOS Y APLICACIONES FINANCIERAS</t>
  </si>
  <si>
    <t>AÑO. 2019</t>
  </si>
  <si>
    <t>Ing. Agro. Marino Suarez Joran</t>
  </si>
  <si>
    <t xml:space="preserve">Director Ejecutivo </t>
  </si>
  <si>
    <t>Lic. Jose Orlando Núñez</t>
  </si>
  <si>
    <t>Lic.  Nicolas Cáceres Cruz</t>
  </si>
  <si>
    <t>Enc. Departamento de Contabilidad</t>
  </si>
  <si>
    <t xml:space="preserve">                                          Director.  Financiero</t>
  </si>
  <si>
    <t xml:space="preserve">TOTAL </t>
  </si>
  <si>
    <t>JUNIO</t>
  </si>
  <si>
    <t>JULIO</t>
  </si>
  <si>
    <t>AGOSTO</t>
  </si>
  <si>
    <t>SEPTIEMBRE</t>
  </si>
  <si>
    <t>Licda. Josefina Camilo</t>
  </si>
  <si>
    <t xml:space="preserve">Sub-Direccion Administrativa </t>
  </si>
  <si>
    <t>OCTUBRE</t>
  </si>
  <si>
    <t>NOVIEMBRE</t>
  </si>
  <si>
    <t xml:space="preserve">DICIEMBRE </t>
  </si>
  <si>
    <t>TOTAL GASTO</t>
  </si>
  <si>
    <t>Ing. Agro. Leónidas Batista</t>
  </si>
  <si>
    <r>
      <t xml:space="preserve">  </t>
    </r>
    <r>
      <rPr>
        <sz val="10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 xml:space="preserve"> “Año de la consolidación de la seguridad alimentaria”</t>
    </r>
  </si>
  <si>
    <t>2.7.2 - INFRAESTRUCTURA Y PLANTACIONES AGRICOLAS</t>
  </si>
  <si>
    <t>AÑO.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</si>
</sst>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5">
    <xf numFmtId="0" fontId="0" fillId="0" borderId="0" xfId="0"/>
    <xf numFmtId="164" fontId="2" fillId="0" borderId="0" xfId="1" applyFont="1" applyBorder="1" applyAlignment="1"/>
    <xf numFmtId="164" fontId="0" fillId="0" borderId="0" xfId="1" applyFont="1" applyAlignment="1">
      <alignment horizontal="left"/>
    </xf>
    <xf numFmtId="164" fontId="0" fillId="0" borderId="0" xfId="1" applyFont="1"/>
    <xf numFmtId="164" fontId="3" fillId="0" borderId="0" xfId="1" applyFont="1" applyAlignment="1"/>
    <xf numFmtId="164" fontId="2" fillId="3" borderId="0" xfId="1" applyFont="1" applyFill="1" applyBorder="1" applyAlignment="1">
      <alignment vertical="center" wrapText="1"/>
    </xf>
    <xf numFmtId="164" fontId="2" fillId="3" borderId="0" xfId="1" applyFont="1" applyFill="1" applyBorder="1" applyAlignment="1">
      <alignment horizontal="center" vertical="center" wrapText="1"/>
    </xf>
    <xf numFmtId="164" fontId="2" fillId="0" borderId="0" xfId="1" applyFont="1" applyBorder="1" applyAlignment="1">
      <alignment horizontal="left" vertical="center" wrapText="1"/>
    </xf>
    <xf numFmtId="164" fontId="3" fillId="0" borderId="0" xfId="1" applyFont="1" applyBorder="1"/>
    <xf numFmtId="164" fontId="2" fillId="0" borderId="0" xfId="1" applyFont="1"/>
    <xf numFmtId="164" fontId="3" fillId="0" borderId="0" xfId="1" applyFont="1" applyBorder="1" applyAlignment="1">
      <alignment horizontal="left" vertical="center" wrapText="1" indent="2"/>
    </xf>
    <xf numFmtId="164" fontId="3" fillId="0" borderId="0" xfId="1" applyFont="1"/>
    <xf numFmtId="164" fontId="2" fillId="0" borderId="0" xfId="1" applyFont="1" applyBorder="1"/>
    <xf numFmtId="164" fontId="2" fillId="2" borderId="0" xfId="1" applyFont="1" applyFill="1" applyBorder="1" applyAlignment="1">
      <alignment horizontal="left" vertical="center" wrapText="1"/>
    </xf>
    <xf numFmtId="164" fontId="3" fillId="0" borderId="0" xfId="1" applyFont="1" applyBorder="1" applyAlignment="1">
      <alignment horizontal="left" vertical="center" wrapText="1"/>
    </xf>
    <xf numFmtId="164" fontId="2" fillId="3" borderId="0" xfId="1" applyFont="1" applyFill="1" applyBorder="1" applyAlignment="1">
      <alignment horizontal="left" vertical="center" wrapText="1"/>
    </xf>
    <xf numFmtId="43" fontId="2" fillId="4" borderId="1" xfId="2" applyFont="1" applyFill="1" applyBorder="1" applyAlignment="1">
      <alignment horizontal="center" vertical="center" wrapText="1"/>
    </xf>
    <xf numFmtId="43" fontId="0" fillId="0" borderId="0" xfId="2" applyFont="1"/>
    <xf numFmtId="43" fontId="2" fillId="0" borderId="0" xfId="2" applyFont="1"/>
    <xf numFmtId="164" fontId="3" fillId="5" borderId="0" xfId="1" applyFont="1" applyFill="1"/>
    <xf numFmtId="43" fontId="3" fillId="0" borderId="0" xfId="2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4" fontId="0" fillId="0" borderId="0" xfId="0" applyNumberFormat="1"/>
    <xf numFmtId="164" fontId="2" fillId="4" borderId="0" xfId="1" applyFont="1" applyFill="1" applyBorder="1" applyAlignment="1">
      <alignment horizontal="left" vertical="center" wrapText="1"/>
    </xf>
    <xf numFmtId="43" fontId="2" fillId="5" borderId="0" xfId="2" applyFont="1" applyFill="1"/>
    <xf numFmtId="164" fontId="2" fillId="5" borderId="0" xfId="1" applyFont="1" applyFill="1"/>
    <xf numFmtId="164" fontId="2" fillId="4" borderId="0" xfId="1" applyFont="1" applyFill="1" applyBorder="1" applyAlignment="1">
      <alignment horizontal="center" vertical="center" wrapText="1"/>
    </xf>
    <xf numFmtId="164" fontId="2" fillId="4" borderId="0" xfId="1" applyFont="1" applyFill="1" applyBorder="1" applyAlignment="1">
      <alignment vertical="center" wrapText="1"/>
    </xf>
    <xf numFmtId="164" fontId="2" fillId="3" borderId="2" xfId="1" applyFont="1" applyFill="1" applyBorder="1" applyAlignment="1">
      <alignment vertical="center" wrapText="1"/>
    </xf>
    <xf numFmtId="164" fontId="2" fillId="0" borderId="3" xfId="1" applyFont="1" applyBorder="1" applyAlignment="1">
      <alignment horizontal="left" vertical="center" wrapText="1"/>
    </xf>
    <xf numFmtId="164" fontId="3" fillId="0" borderId="4" xfId="1" applyFont="1" applyBorder="1"/>
    <xf numFmtId="164" fontId="2" fillId="0" borderId="4" xfId="1" applyFont="1" applyBorder="1"/>
    <xf numFmtId="164" fontId="3" fillId="0" borderId="3" xfId="1" applyFont="1" applyBorder="1" applyAlignment="1">
      <alignment horizontal="left" vertical="center" wrapText="1" indent="2"/>
    </xf>
    <xf numFmtId="164" fontId="2" fillId="2" borderId="3" xfId="1" applyFont="1" applyFill="1" applyBorder="1" applyAlignment="1">
      <alignment horizontal="left" vertical="center" wrapText="1"/>
    </xf>
    <xf numFmtId="164" fontId="3" fillId="0" borderId="3" xfId="1" applyFont="1" applyBorder="1"/>
    <xf numFmtId="164" fontId="2" fillId="3" borderId="5" xfId="1" applyFont="1" applyFill="1" applyBorder="1" applyAlignment="1">
      <alignment horizontal="left" vertical="center" wrapText="1"/>
    </xf>
    <xf numFmtId="164" fontId="2" fillId="3" borderId="6" xfId="1" applyFont="1" applyFill="1" applyBorder="1" applyAlignment="1">
      <alignment horizontal="center" vertical="center" wrapText="1"/>
    </xf>
    <xf numFmtId="164" fontId="3" fillId="0" borderId="7" xfId="1" applyFont="1" applyBorder="1"/>
    <xf numFmtId="164" fontId="2" fillId="0" borderId="7" xfId="1" applyFont="1" applyBorder="1"/>
    <xf numFmtId="43" fontId="3" fillId="0" borderId="7" xfId="2" applyFont="1" applyBorder="1"/>
    <xf numFmtId="164" fontId="2" fillId="3" borderId="8" xfId="1" applyFont="1" applyFill="1" applyBorder="1" applyAlignment="1">
      <alignment horizontal="left" vertical="center" wrapText="1"/>
    </xf>
    <xf numFmtId="164" fontId="2" fillId="5" borderId="7" xfId="1" applyFont="1" applyFill="1" applyBorder="1"/>
    <xf numFmtId="0" fontId="4" fillId="0" borderId="0" xfId="0" applyFont="1" applyAlignment="1">
      <alignment horizontal="center"/>
    </xf>
    <xf numFmtId="164" fontId="5" fillId="0" borderId="0" xfId="1" applyFont="1"/>
    <xf numFmtId="164" fontId="3" fillId="5" borderId="4" xfId="1" applyFont="1" applyFill="1" applyBorder="1"/>
    <xf numFmtId="164" fontId="2" fillId="4" borderId="7" xfId="1" applyFont="1" applyFill="1" applyBorder="1" applyAlignment="1">
      <alignment horizontal="center" vertical="center" wrapText="1"/>
    </xf>
    <xf numFmtId="164" fontId="0" fillId="5" borderId="0" xfId="1" applyFont="1" applyFill="1"/>
    <xf numFmtId="164" fontId="0" fillId="0" borderId="7" xfId="1" applyFont="1" applyBorder="1"/>
    <xf numFmtId="164" fontId="2" fillId="3" borderId="2" xfId="1" applyFont="1" applyFill="1" applyBorder="1" applyAlignment="1">
      <alignment horizontal="center" vertical="center" wrapText="1"/>
    </xf>
    <xf numFmtId="4" fontId="3" fillId="0" borderId="4" xfId="0" applyNumberFormat="1" applyFont="1" applyBorder="1"/>
    <xf numFmtId="164" fontId="2" fillId="3" borderId="10" xfId="1" applyFont="1" applyFill="1" applyBorder="1" applyAlignment="1">
      <alignment horizontal="center" vertical="center" wrapText="1"/>
    </xf>
    <xf numFmtId="164" fontId="2" fillId="4" borderId="4" xfId="1" applyFont="1" applyFill="1" applyBorder="1" applyAlignment="1">
      <alignment horizontal="center" vertical="center" wrapText="1"/>
    </xf>
    <xf numFmtId="4" fontId="2" fillId="0" borderId="7" xfId="0" applyNumberFormat="1" applyFont="1" applyBorder="1"/>
    <xf numFmtId="4" fontId="3" fillId="0" borderId="7" xfId="0" applyNumberFormat="1" applyFont="1" applyBorder="1"/>
    <xf numFmtId="43" fontId="2" fillId="0" borderId="4" xfId="2" applyFont="1" applyBorder="1"/>
    <xf numFmtId="4" fontId="3" fillId="0" borderId="3" xfId="0" applyNumberFormat="1" applyFont="1" applyBorder="1"/>
    <xf numFmtId="164" fontId="2" fillId="0" borderId="7" xfId="1" applyFont="1" applyBorder="1" applyAlignment="1">
      <alignment horizontal="left" vertical="center" wrapText="1"/>
    </xf>
    <xf numFmtId="164" fontId="3" fillId="0" borderId="7" xfId="1" applyFont="1" applyBorder="1" applyAlignment="1">
      <alignment horizontal="left" vertical="center" wrapText="1" indent="2"/>
    </xf>
    <xf numFmtId="164" fontId="2" fillId="3" borderId="11" xfId="1" applyFont="1" applyFill="1" applyBorder="1" applyAlignment="1">
      <alignment horizontal="left" vertical="center" wrapText="1"/>
    </xf>
    <xf numFmtId="4" fontId="2" fillId="0" borderId="0" xfId="0" applyNumberFormat="1" applyFont="1" applyBorder="1"/>
    <xf numFmtId="4" fontId="6" fillId="0" borderId="7" xfId="0" applyNumberFormat="1" applyFont="1" applyBorder="1"/>
    <xf numFmtId="0" fontId="10" fillId="0" borderId="0" xfId="0" applyFont="1" applyAlignment="1">
      <alignment horizontal="center"/>
    </xf>
    <xf numFmtId="4" fontId="9" fillId="0" borderId="0" xfId="0" applyNumberFormat="1" applyFont="1"/>
    <xf numFmtId="164" fontId="3" fillId="0" borderId="7" xfId="1" applyFont="1" applyBorder="1" applyAlignment="1">
      <alignment horizontal="left" vertical="center" wrapText="1"/>
    </xf>
    <xf numFmtId="164" fontId="9" fillId="0" borderId="0" xfId="1" applyFont="1" applyAlignment="1">
      <alignment horizontal="center"/>
    </xf>
    <xf numFmtId="0" fontId="10" fillId="0" borderId="0" xfId="0" applyFont="1" applyAlignment="1">
      <alignment horizontal="center"/>
    </xf>
    <xf numFmtId="164" fontId="2" fillId="0" borderId="0" xfId="1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164" fontId="6" fillId="0" borderId="0" xfId="1" applyFont="1" applyBorder="1" applyAlignment="1">
      <alignment horizontal="center" wrapText="1"/>
    </xf>
    <xf numFmtId="164" fontId="3" fillId="0" borderId="9" xfId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1" applyFont="1" applyBorder="1" applyAlignment="1">
      <alignment horizontal="center"/>
    </xf>
    <xf numFmtId="164" fontId="3" fillId="0" borderId="0" xfId="1" applyFont="1" applyAlignment="1">
      <alignment horizont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781049</xdr:colOff>
      <xdr:row>1</xdr:row>
      <xdr:rowOff>28574</xdr:rowOff>
    </xdr:from>
    <xdr:to>
      <xdr:col>8</xdr:col>
      <xdr:colOff>495300</xdr:colOff>
      <xdr:row>3</xdr:row>
      <xdr:rowOff>57149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4D699722-90F9-594F-A413-DAACAD69D8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981574" y="190499"/>
          <a:ext cx="3200401" cy="352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66676</xdr:rowOff>
    </xdr:from>
    <xdr:to>
      <xdr:col>0</xdr:col>
      <xdr:colOff>761999</xdr:colOff>
      <xdr:row>3</xdr:row>
      <xdr:rowOff>28576</xdr:rowOff>
    </xdr:to>
    <xdr:pic>
      <xdr:nvPicPr>
        <xdr:cNvPr id="2" name="1 Imagen" descr="C:\Users\FELINO BUENO\Desktop\indocafePropuesta re branding-06 FB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" t="2360" r="-1285"/>
        <a:stretch/>
      </xdr:blipFill>
      <xdr:spPr bwMode="auto">
        <a:xfrm>
          <a:off x="238124" y="66676"/>
          <a:ext cx="809625" cy="6858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152400</xdr:colOff>
      <xdr:row>0</xdr:row>
      <xdr:rowOff>76200</xdr:rowOff>
    </xdr:from>
    <xdr:to>
      <xdr:col>12</xdr:col>
      <xdr:colOff>530225</xdr:colOff>
      <xdr:row>3</xdr:row>
      <xdr:rowOff>28575</xdr:rowOff>
    </xdr:to>
    <xdr:pic>
      <xdr:nvPicPr>
        <xdr:cNvPr id="3" name="2 Imagen" descr="C:\Users\FELINO BUENO\Desktop\MEMORIA 2015 correccion dia 5\Links\logo dominican coffee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7525" y="76200"/>
          <a:ext cx="1149350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5"/>
  <sheetViews>
    <sheetView tabSelected="1" topLeftCell="A42" workbookViewId="0">
      <selection activeCell="F35" sqref="F35"/>
    </sheetView>
  </sheetViews>
  <sheetFormatPr baseColWidth="10" defaultRowHeight="15" x14ac:dyDescent="0.25"/>
  <cols>
    <col min="1" max="1" width="18.85546875" style="3" customWidth="1"/>
    <col min="2" max="2" width="13.5703125" style="3" customWidth="1"/>
    <col min="3" max="3" width="14.5703125" style="3" customWidth="1"/>
    <col min="4" max="4" width="15.7109375" style="3" customWidth="1"/>
    <col min="5" max="5" width="14" style="3" customWidth="1"/>
    <col min="6" max="6" width="12.42578125" style="3" customWidth="1"/>
    <col min="7" max="7" width="13.7109375" style="3" customWidth="1"/>
    <col min="8" max="8" width="12.140625" style="3" customWidth="1"/>
    <col min="9" max="10" width="12.42578125" style="3" customWidth="1"/>
    <col min="11" max="11" width="12.140625" style="3" customWidth="1"/>
    <col min="12" max="12" width="13" style="3" customWidth="1"/>
    <col min="13" max="13" width="13.5703125" style="3" customWidth="1"/>
    <col min="14" max="14" width="15.42578125" style="3" customWidth="1"/>
    <col min="15" max="15" width="12.5703125" style="3" bestFit="1" customWidth="1"/>
    <col min="16" max="19" width="11.5703125" style="3" bestFit="1" customWidth="1"/>
    <col min="20" max="16384" width="11.42578125" style="3"/>
  </cols>
  <sheetData>
    <row r="1" spans="1:22" ht="12.75" customHeight="1" x14ac:dyDescent="0.2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1"/>
      <c r="P1" s="1"/>
      <c r="Q1" s="1"/>
      <c r="R1" s="1"/>
      <c r="S1" s="1"/>
      <c r="T1" s="1"/>
      <c r="U1" s="2"/>
      <c r="V1" s="2"/>
    </row>
    <row r="2" spans="1:22" ht="15" customHeight="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1"/>
      <c r="P2" s="1"/>
      <c r="Q2" s="1"/>
      <c r="R2" s="1"/>
      <c r="S2" s="1"/>
      <c r="T2" s="1"/>
      <c r="U2" s="2"/>
      <c r="V2" s="2"/>
    </row>
    <row r="3" spans="1:22" ht="10.5" customHeight="1" x14ac:dyDescent="0.25">
      <c r="A3" s="70" t="s">
        <v>107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1"/>
      <c r="P3" s="1"/>
      <c r="Q3" s="1"/>
      <c r="R3" s="1"/>
      <c r="S3" s="1"/>
      <c r="T3" s="1"/>
      <c r="U3" s="1"/>
      <c r="V3" s="1"/>
    </row>
    <row r="4" spans="1:22" ht="18.75" customHeight="1" x14ac:dyDescent="0.25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1"/>
      <c r="P4" s="1"/>
      <c r="Q4" s="1"/>
      <c r="R4" s="1"/>
      <c r="S4" s="1"/>
      <c r="T4" s="1"/>
      <c r="U4" s="1"/>
      <c r="V4" s="1"/>
    </row>
    <row r="5" spans="1:22" x14ac:dyDescent="0.25">
      <c r="A5" s="68" t="s">
        <v>109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4"/>
      <c r="P5" s="4"/>
      <c r="Q5" s="4"/>
      <c r="R5" s="4"/>
      <c r="S5" s="4"/>
      <c r="T5" s="4"/>
      <c r="U5" s="4"/>
      <c r="V5" s="4"/>
    </row>
    <row r="6" spans="1:22" x14ac:dyDescent="0.25">
      <c r="A6" s="71" t="s">
        <v>4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4"/>
      <c r="P6" s="4"/>
      <c r="Q6" s="4"/>
      <c r="R6" s="4"/>
      <c r="S6" s="4"/>
      <c r="T6" s="4"/>
      <c r="U6" s="4"/>
      <c r="V6" s="4"/>
    </row>
    <row r="7" spans="1:22" x14ac:dyDescent="0.25">
      <c r="A7" s="30" t="s">
        <v>5</v>
      </c>
      <c r="B7" s="50" t="s">
        <v>8</v>
      </c>
      <c r="C7" s="38" t="s">
        <v>9</v>
      </c>
      <c r="D7" s="52" t="s">
        <v>10</v>
      </c>
      <c r="E7" s="38" t="s">
        <v>6</v>
      </c>
      <c r="F7" s="38" t="s">
        <v>11</v>
      </c>
      <c r="G7" s="38" t="s">
        <v>96</v>
      </c>
      <c r="H7" s="38" t="s">
        <v>97</v>
      </c>
      <c r="I7" s="52" t="s">
        <v>98</v>
      </c>
      <c r="J7" s="38" t="s">
        <v>99</v>
      </c>
      <c r="K7" s="38" t="s">
        <v>102</v>
      </c>
      <c r="L7" s="38" t="s">
        <v>103</v>
      </c>
      <c r="M7" s="38" t="s">
        <v>104</v>
      </c>
      <c r="N7" s="38" t="s">
        <v>105</v>
      </c>
      <c r="O7" s="28"/>
      <c r="P7" s="28"/>
      <c r="Q7" s="28"/>
      <c r="R7" s="29"/>
      <c r="S7" s="28"/>
    </row>
    <row r="8" spans="1:22" s="48" customFormat="1" x14ac:dyDescent="0.25">
      <c r="A8" s="58" t="s">
        <v>12</v>
      </c>
      <c r="B8" s="53"/>
      <c r="C8" s="47"/>
      <c r="D8" s="53"/>
      <c r="E8" s="47"/>
      <c r="F8" s="53"/>
      <c r="G8" s="47"/>
      <c r="H8" s="47"/>
      <c r="I8" s="53"/>
      <c r="J8" s="47"/>
      <c r="K8" s="47"/>
      <c r="L8" s="47"/>
      <c r="M8" s="47"/>
      <c r="N8" s="47"/>
      <c r="O8" s="28"/>
      <c r="P8" s="28"/>
      <c r="Q8" s="28"/>
      <c r="R8" s="29"/>
      <c r="S8" s="28"/>
    </row>
    <row r="9" spans="1:22" ht="39" customHeight="1" x14ac:dyDescent="0.25">
      <c r="A9" s="65" t="s">
        <v>13</v>
      </c>
      <c r="B9" s="64">
        <v>20598149.850000001</v>
      </c>
      <c r="C9" s="62">
        <v>20621706.489999998</v>
      </c>
      <c r="D9" s="62">
        <v>22380552.699999999</v>
      </c>
      <c r="E9" s="62">
        <v>23040992.550000001</v>
      </c>
      <c r="F9" s="62">
        <v>22265362.5</v>
      </c>
      <c r="G9" s="62"/>
      <c r="H9" s="62"/>
      <c r="I9" s="62"/>
      <c r="J9" s="62"/>
      <c r="K9" s="62"/>
      <c r="L9" s="62"/>
      <c r="M9" s="62"/>
      <c r="N9" s="62">
        <f>SUM(B9:M9)</f>
        <v>108906764.09</v>
      </c>
      <c r="O9" s="8"/>
      <c r="P9" s="8"/>
      <c r="Q9" s="8"/>
      <c r="R9" s="8"/>
      <c r="S9" s="8"/>
    </row>
    <row r="10" spans="1:22" ht="25.5" customHeight="1" x14ac:dyDescent="0.25">
      <c r="A10" s="59" t="s">
        <v>14</v>
      </c>
      <c r="B10" s="24">
        <v>17816675.02</v>
      </c>
      <c r="C10" s="55">
        <v>17835175.02</v>
      </c>
      <c r="D10" s="55">
        <v>19641534.91</v>
      </c>
      <c r="E10" s="55">
        <v>20323628.949999999</v>
      </c>
      <c r="F10" s="51">
        <v>19438377.710000001</v>
      </c>
      <c r="G10" s="51"/>
      <c r="H10" s="55"/>
      <c r="I10" s="55"/>
      <c r="J10" s="55"/>
      <c r="K10" s="55"/>
      <c r="L10" s="39"/>
      <c r="M10" s="24"/>
      <c r="N10" s="39"/>
      <c r="O10" s="8"/>
      <c r="P10" s="8"/>
      <c r="Q10" s="8"/>
      <c r="R10" s="8"/>
      <c r="S10" s="8"/>
    </row>
    <row r="11" spans="1:22" ht="27.75" customHeight="1" x14ac:dyDescent="0.25">
      <c r="A11" s="59" t="s">
        <v>15</v>
      </c>
      <c r="B11" s="24">
        <v>71400</v>
      </c>
      <c r="C11" s="55">
        <v>71400</v>
      </c>
      <c r="D11" s="55">
        <v>71400</v>
      </c>
      <c r="E11" s="55">
        <v>71400</v>
      </c>
      <c r="F11" s="51">
        <v>71400</v>
      </c>
      <c r="G11" s="51"/>
      <c r="H11" s="55"/>
      <c r="I11" s="55"/>
      <c r="J11" s="55"/>
      <c r="K11" s="55"/>
      <c r="L11" s="39"/>
      <c r="M11" s="24"/>
      <c r="N11" s="39"/>
      <c r="O11" s="8"/>
      <c r="P11" s="8"/>
      <c r="Q11" s="8"/>
      <c r="R11" s="8"/>
      <c r="S11" s="8"/>
    </row>
    <row r="12" spans="1:22" ht="47.25" customHeight="1" x14ac:dyDescent="0.25">
      <c r="A12" s="59" t="s">
        <v>16</v>
      </c>
      <c r="B12" s="51"/>
      <c r="C12" s="55"/>
      <c r="D12" s="55"/>
      <c r="E12" s="55"/>
      <c r="F12" s="51"/>
      <c r="G12" s="51"/>
      <c r="H12" s="55"/>
      <c r="I12" s="55"/>
      <c r="J12" s="55"/>
      <c r="K12" s="55"/>
      <c r="L12" s="39"/>
      <c r="M12" s="55"/>
      <c r="N12" s="39"/>
      <c r="O12" s="8"/>
      <c r="P12" s="8"/>
      <c r="Q12" s="8"/>
      <c r="R12" s="8"/>
      <c r="S12" s="8"/>
    </row>
    <row r="13" spans="1:22" ht="41.25" customHeight="1" x14ac:dyDescent="0.25">
      <c r="A13" s="59" t="s">
        <v>17</v>
      </c>
      <c r="B13" s="32"/>
      <c r="C13" s="55"/>
      <c r="D13" s="55"/>
      <c r="E13" s="55"/>
      <c r="F13" s="51"/>
      <c r="G13" s="51"/>
      <c r="H13" s="55"/>
      <c r="I13" s="32"/>
      <c r="J13" s="55"/>
      <c r="K13" s="55"/>
      <c r="L13" s="39"/>
      <c r="M13" s="55"/>
      <c r="N13" s="39"/>
      <c r="O13" s="8"/>
      <c r="P13" s="8"/>
      <c r="Q13" s="8"/>
      <c r="R13" s="8"/>
      <c r="S13" s="8"/>
    </row>
    <row r="14" spans="1:22" ht="45.75" customHeight="1" x14ac:dyDescent="0.25">
      <c r="A14" s="59" t="s">
        <v>18</v>
      </c>
      <c r="B14" s="24">
        <v>2710074.83</v>
      </c>
      <c r="C14" s="57">
        <v>2715131.47</v>
      </c>
      <c r="D14" s="55">
        <v>2667617.79</v>
      </c>
      <c r="E14" s="55">
        <v>2645963.6</v>
      </c>
      <c r="F14" s="51">
        <v>2755584.79</v>
      </c>
      <c r="G14" s="51"/>
      <c r="H14" s="55"/>
      <c r="I14" s="55"/>
      <c r="J14" s="55"/>
      <c r="K14" s="55"/>
      <c r="L14" s="39"/>
      <c r="M14" s="24"/>
      <c r="N14" s="39"/>
      <c r="O14" s="8"/>
      <c r="P14" s="8"/>
      <c r="Q14" s="8"/>
      <c r="R14" s="8"/>
      <c r="S14" s="8"/>
    </row>
    <row r="15" spans="1:22" ht="30.75" customHeight="1" x14ac:dyDescent="0.25">
      <c r="A15" s="65" t="s">
        <v>19</v>
      </c>
      <c r="B15" s="64">
        <v>593116.26</v>
      </c>
      <c r="C15" s="62">
        <v>2037994.63</v>
      </c>
      <c r="D15" s="62">
        <v>1208914.1299999999</v>
      </c>
      <c r="E15" s="62">
        <v>1408270.51</v>
      </c>
      <c r="F15" s="62">
        <v>2712839.27</v>
      </c>
      <c r="G15" s="62"/>
      <c r="H15" s="62"/>
      <c r="I15" s="62"/>
      <c r="J15" s="62"/>
      <c r="K15" s="62"/>
      <c r="L15" s="62"/>
      <c r="M15" s="62"/>
      <c r="N15" s="62">
        <f>SUM(B15:M15)</f>
        <v>7961134.7999999989</v>
      </c>
      <c r="O15" s="8"/>
      <c r="P15" s="8"/>
      <c r="Q15" s="8"/>
      <c r="R15" s="8"/>
      <c r="S15" s="8"/>
    </row>
    <row r="16" spans="1:22" ht="30" customHeight="1" x14ac:dyDescent="0.25">
      <c r="A16" s="59" t="s">
        <v>20</v>
      </c>
      <c r="B16" s="24">
        <v>593116.26</v>
      </c>
      <c r="C16" s="55">
        <v>1055981.83</v>
      </c>
      <c r="D16" s="55">
        <v>726431.66</v>
      </c>
      <c r="E16" s="55">
        <v>775321.38</v>
      </c>
      <c r="F16" s="55">
        <v>798563.29</v>
      </c>
      <c r="G16" s="55"/>
      <c r="H16" s="55"/>
      <c r="I16" s="55"/>
      <c r="J16" s="55"/>
      <c r="K16" s="55"/>
      <c r="L16" s="39"/>
      <c r="M16" s="24"/>
      <c r="N16" s="39"/>
      <c r="O16" s="8"/>
      <c r="P16" s="8"/>
      <c r="Q16" s="8"/>
      <c r="R16" s="8"/>
      <c r="S16" s="8"/>
    </row>
    <row r="17" spans="1:19" ht="48.75" customHeight="1" x14ac:dyDescent="0.25">
      <c r="A17" s="34" t="s">
        <v>21</v>
      </c>
      <c r="B17" s="39"/>
      <c r="C17" s="55"/>
      <c r="D17" s="55">
        <v>6096.4</v>
      </c>
      <c r="E17" s="55">
        <v>130736</v>
      </c>
      <c r="F17" s="55">
        <v>150800</v>
      </c>
      <c r="G17" s="55"/>
      <c r="H17" s="55"/>
      <c r="I17" s="55"/>
      <c r="J17" s="55"/>
      <c r="K17" s="55"/>
      <c r="L17" s="39"/>
      <c r="M17" s="24"/>
      <c r="N17" s="39"/>
      <c r="O17" s="24"/>
      <c r="P17" s="8"/>
      <c r="Q17" s="8"/>
      <c r="R17" s="8"/>
      <c r="S17" s="8"/>
    </row>
    <row r="18" spans="1:19" x14ac:dyDescent="0.25">
      <c r="A18" s="34" t="s">
        <v>22</v>
      </c>
      <c r="B18" s="39"/>
      <c r="C18" s="55">
        <v>64350</v>
      </c>
      <c r="D18" s="55">
        <v>92100</v>
      </c>
      <c r="E18" s="55"/>
      <c r="F18" s="55">
        <v>403750</v>
      </c>
      <c r="G18" s="55"/>
      <c r="H18" s="55"/>
      <c r="I18" s="55"/>
      <c r="J18" s="55"/>
      <c r="K18" s="55"/>
      <c r="L18" s="39"/>
      <c r="M18" s="24"/>
      <c r="N18" s="39"/>
      <c r="O18" s="8"/>
      <c r="P18" s="8"/>
      <c r="Q18" s="8"/>
      <c r="R18" s="8"/>
      <c r="S18" s="8"/>
    </row>
    <row r="19" spans="1:19" ht="40.5" customHeight="1" x14ac:dyDescent="0.25">
      <c r="A19" s="34" t="s">
        <v>23</v>
      </c>
      <c r="B19" s="39"/>
      <c r="C19" s="55"/>
      <c r="D19" s="55"/>
      <c r="E19" s="55"/>
      <c r="F19" s="55">
        <v>175000</v>
      </c>
      <c r="G19" s="55"/>
      <c r="H19" s="55"/>
      <c r="I19" s="55"/>
      <c r="J19" s="55"/>
      <c r="K19" s="55"/>
      <c r="L19" s="39"/>
      <c r="M19" s="24"/>
      <c r="N19" s="39"/>
      <c r="O19" s="8"/>
      <c r="P19" s="8"/>
      <c r="Q19" s="8"/>
      <c r="R19" s="8"/>
      <c r="S19" s="8"/>
    </row>
    <row r="20" spans="1:19" ht="30.75" customHeight="1" x14ac:dyDescent="0.25">
      <c r="A20" s="34" t="s">
        <v>24</v>
      </c>
      <c r="B20" s="51"/>
      <c r="C20" s="55">
        <v>165020</v>
      </c>
      <c r="D20" s="55">
        <v>87280</v>
      </c>
      <c r="E20" s="55">
        <v>313812.84000000003</v>
      </c>
      <c r="F20" s="55">
        <v>-18990.63</v>
      </c>
      <c r="G20" s="55"/>
      <c r="H20" s="55"/>
      <c r="I20" s="55"/>
      <c r="J20" s="55"/>
      <c r="K20" s="55"/>
      <c r="L20" s="39"/>
      <c r="M20" s="24"/>
      <c r="N20" s="39"/>
      <c r="O20" s="8"/>
      <c r="P20" s="8"/>
      <c r="Q20" s="8"/>
      <c r="R20" s="8"/>
      <c r="S20" s="8"/>
    </row>
    <row r="21" spans="1:19" ht="24.75" customHeight="1" x14ac:dyDescent="0.25">
      <c r="A21" s="34" t="s">
        <v>25</v>
      </c>
      <c r="B21" s="39"/>
      <c r="C21" s="55"/>
      <c r="D21" s="55"/>
      <c r="E21" s="55"/>
      <c r="F21" s="55"/>
      <c r="G21" s="55"/>
      <c r="H21" s="55"/>
      <c r="I21" s="55"/>
      <c r="J21" s="55"/>
      <c r="K21" s="55"/>
      <c r="L21" s="39"/>
      <c r="M21" s="39"/>
      <c r="N21" s="39"/>
      <c r="O21" s="8"/>
      <c r="P21" s="8"/>
      <c r="Q21" s="8"/>
      <c r="R21" s="8"/>
      <c r="S21" s="8"/>
    </row>
    <row r="22" spans="1:19" ht="69.75" customHeight="1" x14ac:dyDescent="0.25">
      <c r="A22" s="34" t="s">
        <v>26</v>
      </c>
      <c r="B22" s="39"/>
      <c r="C22" s="55">
        <v>55914.3</v>
      </c>
      <c r="D22" s="55">
        <v>268670.07</v>
      </c>
      <c r="E22" s="55">
        <v>151190.69</v>
      </c>
      <c r="F22" s="55">
        <v>489923.81</v>
      </c>
      <c r="G22" s="55"/>
      <c r="H22" s="55"/>
      <c r="I22" s="55"/>
      <c r="J22" s="55"/>
      <c r="K22" s="55"/>
      <c r="L22" s="39"/>
      <c r="M22" s="39"/>
      <c r="N22" s="39"/>
      <c r="O22" s="8"/>
      <c r="P22" s="8"/>
      <c r="Q22" s="8"/>
      <c r="R22" s="8"/>
      <c r="S22" s="8"/>
    </row>
    <row r="23" spans="1:19" ht="76.5" customHeight="1" x14ac:dyDescent="0.25">
      <c r="A23" s="34" t="s">
        <v>27</v>
      </c>
      <c r="B23" s="55"/>
      <c r="C23" s="55">
        <v>656756</v>
      </c>
      <c r="D23" s="55">
        <v>4720</v>
      </c>
      <c r="E23" s="55"/>
      <c r="F23" s="55">
        <v>305028.39</v>
      </c>
      <c r="G23" s="39"/>
      <c r="H23" s="55"/>
      <c r="I23" s="55"/>
      <c r="J23" s="55"/>
      <c r="K23" s="55"/>
      <c r="L23" s="39"/>
      <c r="M23" s="39"/>
      <c r="N23" s="39"/>
      <c r="O23" s="8"/>
      <c r="P23" s="8"/>
      <c r="Q23" s="8"/>
      <c r="R23" s="8"/>
      <c r="S23" s="8"/>
    </row>
    <row r="24" spans="1:19" ht="34.5" customHeight="1" x14ac:dyDescent="0.25">
      <c r="A24" s="34" t="s">
        <v>28</v>
      </c>
      <c r="B24" s="39"/>
      <c r="C24" s="55">
        <v>39972.5</v>
      </c>
      <c r="D24" s="55">
        <v>23616</v>
      </c>
      <c r="E24" s="55">
        <v>37209.599999999999</v>
      </c>
      <c r="F24" s="39">
        <v>408764.41</v>
      </c>
      <c r="G24" s="36"/>
      <c r="H24" s="55"/>
      <c r="I24" s="55"/>
      <c r="J24" s="55"/>
      <c r="K24" s="39"/>
      <c r="L24" s="39"/>
      <c r="M24" s="39"/>
      <c r="N24" s="39"/>
      <c r="O24" s="8"/>
      <c r="P24" s="8"/>
      <c r="Q24" s="8"/>
      <c r="R24" s="8"/>
      <c r="S24" s="8"/>
    </row>
    <row r="25" spans="1:19" ht="27" customHeight="1" x14ac:dyDescent="0.25">
      <c r="A25" s="31" t="s">
        <v>29</v>
      </c>
      <c r="B25" s="56"/>
      <c r="C25" s="62">
        <v>1374615.75</v>
      </c>
      <c r="D25" s="62">
        <v>3805426.78</v>
      </c>
      <c r="E25" s="62">
        <v>3911625.33</v>
      </c>
      <c r="F25" s="62">
        <v>2406520.31</v>
      </c>
      <c r="G25" s="62"/>
      <c r="H25" s="62"/>
      <c r="I25" s="62"/>
      <c r="J25" s="62"/>
      <c r="K25" s="62"/>
      <c r="L25" s="62"/>
      <c r="M25" s="62"/>
      <c r="N25" s="62">
        <f>SUM(C25:M25)</f>
        <v>11498188.17</v>
      </c>
      <c r="O25" s="8"/>
      <c r="P25" s="8"/>
      <c r="Q25" s="8"/>
      <c r="R25" s="8"/>
      <c r="S25" s="8"/>
    </row>
    <row r="26" spans="1:19" ht="39" customHeight="1" x14ac:dyDescent="0.25">
      <c r="A26" s="34" t="s">
        <v>30</v>
      </c>
      <c r="B26" s="39"/>
      <c r="C26" s="39"/>
      <c r="D26" s="55"/>
      <c r="E26" s="55">
        <v>41895.33</v>
      </c>
      <c r="F26" s="55">
        <v>50904.25</v>
      </c>
      <c r="G26" s="57"/>
      <c r="H26" s="55"/>
      <c r="I26" s="55"/>
      <c r="J26" s="55"/>
      <c r="K26" s="55"/>
      <c r="L26" s="32"/>
      <c r="M26" s="32"/>
      <c r="N26" s="39"/>
      <c r="O26" s="8"/>
      <c r="P26" s="8"/>
      <c r="Q26" s="8"/>
      <c r="R26" s="8"/>
      <c r="S26" s="8"/>
    </row>
    <row r="27" spans="1:19" ht="37.5" customHeight="1" x14ac:dyDescent="0.25">
      <c r="A27" s="34" t="s">
        <v>31</v>
      </c>
      <c r="B27" s="39"/>
      <c r="C27" s="39"/>
      <c r="D27" s="55"/>
      <c r="E27" s="55"/>
      <c r="F27" s="55"/>
      <c r="G27" s="57"/>
      <c r="H27" s="55"/>
      <c r="I27" s="55"/>
      <c r="J27" s="39"/>
      <c r="K27" s="55"/>
      <c r="L27" s="32"/>
      <c r="M27" s="32"/>
      <c r="N27" s="39"/>
      <c r="O27" s="8"/>
      <c r="P27" s="8"/>
      <c r="Q27" s="8"/>
      <c r="R27" s="8"/>
      <c r="S27" s="8"/>
    </row>
    <row r="28" spans="1:19" ht="39" customHeight="1" x14ac:dyDescent="0.25">
      <c r="A28" s="34" t="s">
        <v>32</v>
      </c>
      <c r="B28" s="39"/>
      <c r="C28" s="55">
        <v>409.8</v>
      </c>
      <c r="D28" s="55"/>
      <c r="E28" s="55">
        <v>2870</v>
      </c>
      <c r="F28" s="55">
        <v>22617.74</v>
      </c>
      <c r="G28" s="55"/>
      <c r="H28" s="55"/>
      <c r="I28" s="55"/>
      <c r="J28" s="39"/>
      <c r="K28" s="55"/>
      <c r="L28" s="32"/>
      <c r="M28" s="32"/>
      <c r="N28" s="39"/>
      <c r="O28" s="8"/>
      <c r="P28" s="8"/>
      <c r="Q28" s="8"/>
      <c r="R28" s="8"/>
      <c r="S28" s="8"/>
    </row>
    <row r="29" spans="1:19" ht="49.5" customHeight="1" x14ac:dyDescent="0.25">
      <c r="A29" s="34" t="s">
        <v>33</v>
      </c>
      <c r="B29" s="39"/>
      <c r="C29" s="39"/>
      <c r="D29" s="55"/>
      <c r="E29" s="55"/>
      <c r="F29" s="55"/>
      <c r="G29" s="55"/>
      <c r="H29" s="55"/>
      <c r="I29" s="55"/>
      <c r="J29" s="39"/>
      <c r="K29" s="55"/>
      <c r="L29" s="32"/>
      <c r="M29" s="32"/>
      <c r="N29" s="39"/>
      <c r="O29" s="8"/>
      <c r="P29" s="8"/>
      <c r="Q29" s="8"/>
      <c r="R29" s="8"/>
      <c r="S29" s="8"/>
    </row>
    <row r="30" spans="1:19" ht="45" customHeight="1" x14ac:dyDescent="0.25">
      <c r="A30" s="34" t="s">
        <v>34</v>
      </c>
      <c r="B30" s="39"/>
      <c r="C30" s="39">
        <v>5826.25</v>
      </c>
      <c r="D30" s="55">
        <v>220421.05</v>
      </c>
      <c r="E30" s="55"/>
      <c r="F30" s="55">
        <v>363605.84</v>
      </c>
      <c r="G30" s="55"/>
      <c r="H30" s="55"/>
      <c r="I30" s="55"/>
      <c r="J30" s="32"/>
      <c r="K30" s="55"/>
      <c r="L30" s="32"/>
      <c r="M30" s="32"/>
      <c r="N30" s="39"/>
      <c r="O30" s="8"/>
      <c r="P30" s="8"/>
      <c r="Q30" s="8"/>
      <c r="R30" s="8"/>
      <c r="S30" s="8"/>
    </row>
    <row r="31" spans="1:19" ht="47.25" customHeight="1" x14ac:dyDescent="0.25">
      <c r="A31" s="34" t="s">
        <v>35</v>
      </c>
      <c r="B31" s="39"/>
      <c r="C31" s="39">
        <v>26652</v>
      </c>
      <c r="D31" s="55">
        <v>268749.71999999997</v>
      </c>
      <c r="E31" s="55">
        <v>875560</v>
      </c>
      <c r="F31" s="55">
        <v>1770561.79</v>
      </c>
      <c r="G31" s="55"/>
      <c r="H31" s="55"/>
      <c r="I31" s="55"/>
      <c r="J31" s="32"/>
      <c r="K31" s="55"/>
      <c r="L31" s="32"/>
      <c r="M31" s="32"/>
      <c r="N31" s="39"/>
      <c r="O31" s="8"/>
      <c r="P31" s="8"/>
      <c r="Q31" s="8"/>
      <c r="R31" s="8"/>
      <c r="S31" s="8"/>
    </row>
    <row r="32" spans="1:19" ht="73.5" customHeight="1" x14ac:dyDescent="0.25">
      <c r="A32" s="34" t="s">
        <v>36</v>
      </c>
      <c r="B32" s="39"/>
      <c r="C32" s="39">
        <v>1332828</v>
      </c>
      <c r="D32" s="55">
        <v>3235786</v>
      </c>
      <c r="E32" s="55">
        <v>2989000</v>
      </c>
      <c r="F32" s="55"/>
      <c r="G32" s="55"/>
      <c r="H32" s="55"/>
      <c r="I32" s="55"/>
      <c r="J32" s="32"/>
      <c r="K32" s="55"/>
      <c r="L32" s="32"/>
      <c r="M32" s="32"/>
      <c r="N32" s="39"/>
      <c r="O32" s="8"/>
      <c r="P32" s="8"/>
      <c r="Q32" s="8"/>
      <c r="R32" s="8"/>
      <c r="S32" s="8"/>
    </row>
    <row r="33" spans="1:19" ht="59.25" customHeight="1" x14ac:dyDescent="0.25">
      <c r="A33" s="34" t="s">
        <v>37</v>
      </c>
      <c r="B33" s="39"/>
      <c r="C33" s="39"/>
      <c r="D33" s="55"/>
      <c r="E33" s="55"/>
      <c r="F33" s="55"/>
      <c r="G33" s="55"/>
      <c r="H33" s="55"/>
      <c r="I33" s="55"/>
      <c r="J33" s="32"/>
      <c r="K33" s="55"/>
      <c r="L33" s="32"/>
      <c r="M33" s="32"/>
      <c r="N33" s="39"/>
      <c r="O33" s="8"/>
      <c r="P33" s="8"/>
      <c r="Q33" s="8"/>
      <c r="R33" s="8"/>
      <c r="S33" s="8"/>
    </row>
    <row r="34" spans="1:19" ht="34.5" customHeight="1" x14ac:dyDescent="0.25">
      <c r="A34" s="34" t="s">
        <v>38</v>
      </c>
      <c r="B34" s="41"/>
      <c r="C34" s="55">
        <v>8899.7000000000007</v>
      </c>
      <c r="D34" s="55">
        <v>80470.009999999995</v>
      </c>
      <c r="E34" s="55">
        <v>2300</v>
      </c>
      <c r="F34" s="55">
        <v>198830.69</v>
      </c>
      <c r="G34" s="55"/>
      <c r="H34" s="55"/>
      <c r="I34" s="55"/>
      <c r="J34" s="55"/>
      <c r="K34" s="55"/>
      <c r="L34" s="32"/>
      <c r="M34" s="32"/>
      <c r="N34" s="39"/>
      <c r="O34" s="8"/>
      <c r="P34" s="8"/>
      <c r="Q34" s="8"/>
      <c r="R34" s="8"/>
      <c r="S34" s="8"/>
    </row>
    <row r="35" spans="1:19" ht="32.25" customHeight="1" x14ac:dyDescent="0.25">
      <c r="A35" s="31" t="s">
        <v>39</v>
      </c>
      <c r="B35" s="40"/>
      <c r="C35" s="54"/>
      <c r="D35" s="62">
        <v>1101194</v>
      </c>
      <c r="E35" s="43"/>
      <c r="F35" s="62"/>
      <c r="G35" s="62"/>
      <c r="H35" s="62"/>
      <c r="I35" s="62"/>
      <c r="J35" s="62"/>
      <c r="K35" s="62"/>
      <c r="L35" s="62"/>
      <c r="M35" s="62"/>
      <c r="N35" s="62">
        <f>SUM(C35:M35)</f>
        <v>1101194</v>
      </c>
      <c r="O35" s="8"/>
      <c r="P35" s="8"/>
      <c r="Q35" s="8"/>
      <c r="R35" s="8"/>
      <c r="S35" s="8"/>
    </row>
    <row r="36" spans="1:19" ht="51.75" customHeight="1" x14ac:dyDescent="0.25">
      <c r="A36" s="34" t="s">
        <v>40</v>
      </c>
      <c r="B36" s="39"/>
      <c r="C36" s="55"/>
      <c r="D36" s="51"/>
      <c r="E36" s="39"/>
      <c r="F36" s="55"/>
      <c r="G36" s="55"/>
      <c r="H36" s="55"/>
      <c r="I36" s="55"/>
      <c r="J36" s="46"/>
      <c r="K36" s="55"/>
      <c r="L36" s="55"/>
      <c r="M36" s="55"/>
      <c r="N36" s="39"/>
      <c r="O36" s="8"/>
      <c r="P36" s="8"/>
      <c r="Q36" s="8"/>
      <c r="R36" s="8"/>
      <c r="S36" s="8"/>
    </row>
    <row r="37" spans="1:19" ht="84.75" customHeight="1" x14ac:dyDescent="0.25">
      <c r="A37" s="34" t="s">
        <v>41</v>
      </c>
      <c r="B37" s="39"/>
      <c r="C37" s="54"/>
      <c r="D37" s="32"/>
      <c r="E37" s="39"/>
      <c r="F37" s="8"/>
      <c r="G37" s="39"/>
      <c r="H37" s="55"/>
      <c r="I37" s="55"/>
      <c r="J37" s="32"/>
      <c r="K37" s="32"/>
      <c r="L37" s="32"/>
      <c r="M37" s="43"/>
      <c r="N37" s="39"/>
      <c r="O37" s="8"/>
      <c r="P37" s="8"/>
      <c r="Q37" s="8"/>
      <c r="R37" s="8"/>
      <c r="S37" s="8"/>
    </row>
    <row r="38" spans="1:19" ht="96" customHeight="1" x14ac:dyDescent="0.25">
      <c r="A38" s="34" t="s">
        <v>42</v>
      </c>
      <c r="B38" s="39"/>
      <c r="C38" s="54"/>
      <c r="D38" s="32"/>
      <c r="E38" s="39"/>
      <c r="F38" s="8"/>
      <c r="G38" s="39"/>
      <c r="H38" s="55"/>
      <c r="I38" s="32"/>
      <c r="J38" s="32"/>
      <c r="K38" s="32"/>
      <c r="L38" s="32"/>
      <c r="M38" s="32"/>
      <c r="N38" s="39"/>
      <c r="O38" s="8"/>
      <c r="P38" s="8"/>
      <c r="Q38" s="8"/>
      <c r="R38" s="8"/>
      <c r="S38" s="8"/>
    </row>
    <row r="39" spans="1:19" ht="75" customHeight="1" x14ac:dyDescent="0.25">
      <c r="A39" s="34" t="s">
        <v>43</v>
      </c>
      <c r="B39" s="39"/>
      <c r="C39" s="54"/>
      <c r="D39" s="32"/>
      <c r="E39" s="39"/>
      <c r="F39" s="8"/>
      <c r="G39" s="39"/>
      <c r="H39" s="55"/>
      <c r="I39" s="32"/>
      <c r="J39" s="32"/>
      <c r="K39" s="32"/>
      <c r="L39" s="32"/>
      <c r="M39" s="32"/>
      <c r="N39" s="39"/>
      <c r="O39" s="8"/>
      <c r="P39" s="8"/>
      <c r="Q39" s="8"/>
      <c r="R39" s="8"/>
      <c r="S39" s="8"/>
    </row>
    <row r="40" spans="1:19" ht="69.75" customHeight="1" x14ac:dyDescent="0.25">
      <c r="A40" s="34" t="s">
        <v>44</v>
      </c>
      <c r="B40" s="39"/>
      <c r="C40" s="54"/>
      <c r="D40" s="32"/>
      <c r="E40" s="39"/>
      <c r="F40" s="8"/>
      <c r="G40" s="39"/>
      <c r="H40" s="39"/>
      <c r="I40" s="32"/>
      <c r="J40" s="32"/>
      <c r="K40" s="32"/>
      <c r="L40" s="32"/>
      <c r="M40" s="32"/>
      <c r="N40" s="39"/>
      <c r="O40" s="8"/>
      <c r="P40" s="8"/>
      <c r="Q40" s="8"/>
      <c r="R40" s="8"/>
      <c r="S40" s="8"/>
    </row>
    <row r="41" spans="1:19" ht="58.5" customHeight="1" x14ac:dyDescent="0.25">
      <c r="A41" s="34" t="s">
        <v>45</v>
      </c>
      <c r="B41" s="39"/>
      <c r="C41" s="55"/>
      <c r="D41" s="62">
        <v>1101194</v>
      </c>
      <c r="E41" s="39"/>
      <c r="F41" s="8"/>
      <c r="G41" s="39"/>
      <c r="H41" s="39"/>
      <c r="I41" s="32"/>
      <c r="J41" s="32"/>
      <c r="K41" s="32"/>
      <c r="L41" s="32"/>
      <c r="M41" s="32"/>
      <c r="N41" s="39"/>
      <c r="O41" s="8"/>
      <c r="P41" s="8"/>
      <c r="Q41" s="8"/>
      <c r="R41" s="8"/>
      <c r="S41" s="8"/>
    </row>
    <row r="42" spans="1:19" ht="43.5" customHeight="1" x14ac:dyDescent="0.25">
      <c r="A42" s="34" t="s">
        <v>46</v>
      </c>
      <c r="B42" s="39"/>
      <c r="C42" s="54"/>
      <c r="D42" s="32"/>
      <c r="E42" s="39"/>
      <c r="F42" s="8"/>
      <c r="G42" s="39"/>
      <c r="H42" s="39"/>
      <c r="I42" s="32"/>
      <c r="J42" s="32"/>
      <c r="K42" s="32"/>
      <c r="L42" s="32"/>
      <c r="M42" s="32"/>
      <c r="N42" s="39"/>
      <c r="O42" s="8"/>
      <c r="P42" s="8"/>
      <c r="Q42" s="8"/>
      <c r="R42" s="8"/>
      <c r="S42" s="8"/>
    </row>
    <row r="43" spans="1:19" ht="43.5" customHeight="1" x14ac:dyDescent="0.25">
      <c r="A43" s="31" t="s">
        <v>47</v>
      </c>
      <c r="B43" s="40"/>
      <c r="C43" s="54"/>
      <c r="D43" s="33"/>
      <c r="E43" s="40"/>
      <c r="F43" s="12"/>
      <c r="G43" s="40"/>
      <c r="H43" s="40"/>
      <c r="I43" s="33"/>
      <c r="J43" s="33"/>
      <c r="K43" s="33"/>
      <c r="L43" s="33"/>
      <c r="M43" s="33"/>
      <c r="N43" s="40"/>
      <c r="O43" s="12"/>
      <c r="P43" s="12"/>
      <c r="Q43" s="12"/>
      <c r="R43" s="12"/>
      <c r="S43" s="12"/>
    </row>
    <row r="44" spans="1:19" ht="54.75" customHeight="1" x14ac:dyDescent="0.25">
      <c r="A44" s="34" t="s">
        <v>48</v>
      </c>
      <c r="B44" s="39"/>
      <c r="C44" s="54"/>
      <c r="D44" s="32"/>
      <c r="E44" s="39"/>
      <c r="F44" s="8"/>
      <c r="G44" s="39"/>
      <c r="H44" s="39"/>
      <c r="I44" s="32"/>
      <c r="J44" s="32"/>
      <c r="K44" s="32"/>
      <c r="L44" s="32"/>
      <c r="M44" s="32"/>
      <c r="N44" s="39"/>
      <c r="O44" s="8"/>
      <c r="P44" s="8"/>
      <c r="Q44" s="8"/>
      <c r="R44" s="8"/>
      <c r="S44" s="8"/>
    </row>
    <row r="45" spans="1:19" ht="65.25" customHeight="1" x14ac:dyDescent="0.25">
      <c r="A45" s="34" t="s">
        <v>49</v>
      </c>
      <c r="B45" s="39"/>
      <c r="C45" s="54"/>
      <c r="D45" s="32"/>
      <c r="E45" s="39"/>
      <c r="F45" s="8"/>
      <c r="G45" s="39"/>
      <c r="H45" s="39"/>
      <c r="I45" s="32"/>
      <c r="J45" s="32"/>
      <c r="K45" s="32"/>
      <c r="L45" s="32"/>
      <c r="M45" s="32"/>
      <c r="N45" s="39"/>
      <c r="O45" s="8"/>
      <c r="P45" s="8"/>
      <c r="Q45" s="8"/>
      <c r="R45" s="8"/>
      <c r="S45" s="8"/>
    </row>
    <row r="46" spans="1:19" ht="67.5" customHeight="1" x14ac:dyDescent="0.25">
      <c r="A46" s="34" t="s">
        <v>50</v>
      </c>
      <c r="B46" s="39"/>
      <c r="C46" s="54"/>
      <c r="D46" s="32"/>
      <c r="E46" s="39"/>
      <c r="F46" s="8"/>
      <c r="G46" s="39"/>
      <c r="H46" s="39"/>
      <c r="I46" s="32"/>
      <c r="J46" s="32"/>
      <c r="K46" s="32"/>
      <c r="L46" s="32"/>
      <c r="M46" s="32"/>
      <c r="N46" s="39"/>
      <c r="O46" s="8"/>
      <c r="P46" s="8"/>
      <c r="Q46" s="8"/>
      <c r="R46" s="8"/>
      <c r="S46" s="8"/>
    </row>
    <row r="47" spans="1:19" ht="59.25" customHeight="1" x14ac:dyDescent="0.25">
      <c r="A47" s="34" t="s">
        <v>51</v>
      </c>
      <c r="B47" s="39"/>
      <c r="C47" s="54"/>
      <c r="D47" s="32"/>
      <c r="E47" s="39"/>
      <c r="F47" s="8"/>
      <c r="G47" s="39"/>
      <c r="H47" s="39"/>
      <c r="I47" s="32"/>
      <c r="J47" s="32"/>
      <c r="K47" s="32"/>
      <c r="L47" s="32"/>
      <c r="M47" s="32"/>
      <c r="N47" s="39"/>
      <c r="O47" s="8"/>
      <c r="P47" s="8"/>
      <c r="Q47" s="8"/>
      <c r="R47" s="8"/>
      <c r="S47" s="8"/>
    </row>
    <row r="48" spans="1:19" ht="62.25" customHeight="1" x14ac:dyDescent="0.25">
      <c r="A48" s="34" t="s">
        <v>52</v>
      </c>
      <c r="B48" s="39"/>
      <c r="C48" s="39"/>
      <c r="D48" s="32"/>
      <c r="E48" s="39"/>
      <c r="F48" s="8"/>
      <c r="G48" s="39"/>
      <c r="H48" s="39"/>
      <c r="I48" s="32"/>
      <c r="J48" s="32"/>
      <c r="K48" s="32"/>
      <c r="L48" s="32"/>
      <c r="M48" s="32"/>
      <c r="N48" s="39"/>
      <c r="O48" s="8"/>
      <c r="P48" s="8"/>
      <c r="Q48" s="8"/>
      <c r="R48" s="8"/>
      <c r="S48" s="8"/>
    </row>
    <row r="49" spans="1:19" ht="55.5" customHeight="1" x14ac:dyDescent="0.25">
      <c r="A49" s="34" t="s">
        <v>53</v>
      </c>
      <c r="B49" s="39"/>
      <c r="C49" s="39"/>
      <c r="D49" s="32"/>
      <c r="E49" s="39"/>
      <c r="F49" s="8"/>
      <c r="G49" s="39"/>
      <c r="H49" s="39"/>
      <c r="I49" s="32"/>
      <c r="J49" s="32"/>
      <c r="K49" s="32"/>
      <c r="L49" s="32"/>
      <c r="M49" s="32"/>
      <c r="N49" s="39"/>
      <c r="O49" s="8"/>
      <c r="P49" s="8"/>
      <c r="Q49" s="8"/>
      <c r="R49" s="8"/>
      <c r="S49" s="8"/>
    </row>
    <row r="50" spans="1:19" ht="66" customHeight="1" x14ac:dyDescent="0.25">
      <c r="A50" s="34" t="s">
        <v>54</v>
      </c>
      <c r="B50" s="39"/>
      <c r="C50" s="39"/>
      <c r="D50" s="32"/>
      <c r="E50" s="39"/>
      <c r="F50" s="8"/>
      <c r="G50" s="39"/>
      <c r="H50" s="39"/>
      <c r="I50" s="32"/>
      <c r="J50" s="32"/>
      <c r="K50" s="32"/>
      <c r="L50" s="32"/>
      <c r="M50" s="32"/>
      <c r="N50" s="39"/>
      <c r="O50" s="8"/>
      <c r="P50" s="8"/>
      <c r="Q50" s="8"/>
      <c r="R50" s="8"/>
      <c r="S50" s="8"/>
    </row>
    <row r="51" spans="1:19" ht="43.5" customHeight="1" x14ac:dyDescent="0.25">
      <c r="A51" s="31" t="s">
        <v>55</v>
      </c>
      <c r="B51" s="40"/>
      <c r="C51" s="40"/>
      <c r="D51" s="62">
        <v>237762.16</v>
      </c>
      <c r="E51" s="62"/>
      <c r="F51" s="62"/>
      <c r="G51" s="62"/>
      <c r="H51" s="62"/>
      <c r="I51" s="62"/>
      <c r="J51" s="62"/>
      <c r="K51" s="62"/>
      <c r="L51" s="62"/>
      <c r="M51" s="62"/>
      <c r="N51" s="62">
        <f>SUM(B51:M51)</f>
        <v>237762.16</v>
      </c>
      <c r="O51" s="8"/>
      <c r="P51" s="8"/>
      <c r="Q51" s="8"/>
      <c r="R51" s="8"/>
      <c r="S51" s="8"/>
    </row>
    <row r="52" spans="1:19" ht="45.75" customHeight="1" x14ac:dyDescent="0.25">
      <c r="A52" s="34" t="s">
        <v>56</v>
      </c>
      <c r="B52" s="39"/>
      <c r="C52" s="39"/>
      <c r="D52" s="51">
        <v>237762.16</v>
      </c>
      <c r="E52" s="55"/>
      <c r="F52" s="39"/>
      <c r="G52" s="55"/>
      <c r="H52" s="55"/>
      <c r="I52" s="55"/>
      <c r="J52" s="32"/>
      <c r="K52" s="55"/>
      <c r="L52" s="55"/>
      <c r="M52" s="55"/>
      <c r="N52" s="39"/>
      <c r="O52" s="8"/>
      <c r="P52" s="8"/>
      <c r="Q52" s="8"/>
      <c r="R52" s="8"/>
      <c r="S52" s="8"/>
    </row>
    <row r="53" spans="1:19" ht="44.25" customHeight="1" x14ac:dyDescent="0.25">
      <c r="A53" s="34" t="s">
        <v>57</v>
      </c>
      <c r="B53" s="39"/>
      <c r="C53" s="39"/>
      <c r="D53" s="32"/>
      <c r="E53" s="39"/>
      <c r="F53" s="8"/>
      <c r="G53" s="39"/>
      <c r="H53" s="55"/>
      <c r="I53" s="32"/>
      <c r="J53" s="32"/>
      <c r="K53" s="32"/>
      <c r="L53" s="32"/>
      <c r="M53" s="55"/>
      <c r="N53" s="39"/>
      <c r="O53" s="8"/>
      <c r="P53" s="8"/>
      <c r="Q53" s="8"/>
      <c r="R53" s="8"/>
      <c r="S53" s="8"/>
    </row>
    <row r="54" spans="1:19" ht="51" customHeight="1" x14ac:dyDescent="0.25">
      <c r="A54" s="34" t="s">
        <v>58</v>
      </c>
      <c r="B54" s="39"/>
      <c r="C54" s="39"/>
      <c r="D54" s="32"/>
      <c r="E54" s="39"/>
      <c r="F54" s="8"/>
      <c r="G54" s="39"/>
      <c r="H54" s="55"/>
      <c r="I54" s="32"/>
      <c r="J54" s="32"/>
      <c r="K54" s="32"/>
      <c r="L54" s="32"/>
      <c r="M54" s="32"/>
      <c r="N54" s="39"/>
      <c r="O54" s="8"/>
      <c r="P54" s="8"/>
      <c r="Q54" s="8"/>
      <c r="R54" s="8"/>
      <c r="S54" s="8"/>
    </row>
    <row r="55" spans="1:19" ht="63" customHeight="1" x14ac:dyDescent="0.25">
      <c r="A55" s="34" t="s">
        <v>59</v>
      </c>
      <c r="B55" s="39"/>
      <c r="C55" s="39"/>
      <c r="D55" s="32"/>
      <c r="E55" s="39"/>
      <c r="F55" s="8"/>
      <c r="G55" s="39"/>
      <c r="H55" s="39"/>
      <c r="I55" s="32"/>
      <c r="J55" s="39"/>
      <c r="K55" s="32"/>
      <c r="L55" s="32"/>
      <c r="M55" s="32"/>
      <c r="N55" s="39"/>
      <c r="O55" s="8"/>
      <c r="P55" s="8"/>
      <c r="Q55" s="8"/>
      <c r="R55" s="8"/>
      <c r="S55" s="8"/>
    </row>
    <row r="56" spans="1:19" ht="45" customHeight="1" x14ac:dyDescent="0.25">
      <c r="A56" s="34" t="s">
        <v>60</v>
      </c>
      <c r="B56" s="39"/>
      <c r="C56" s="39"/>
      <c r="D56" s="32"/>
      <c r="E56" s="39"/>
      <c r="F56" s="8"/>
      <c r="G56" s="39"/>
      <c r="H56" s="39"/>
      <c r="I56" s="32"/>
      <c r="J56" s="32"/>
      <c r="K56" s="39"/>
      <c r="L56" s="39"/>
      <c r="M56" s="55"/>
      <c r="N56" s="39"/>
      <c r="O56" s="8"/>
      <c r="P56" s="8"/>
      <c r="Q56" s="8"/>
      <c r="R56" s="8"/>
      <c r="S56" s="8"/>
    </row>
    <row r="57" spans="1:19" ht="45" customHeight="1" x14ac:dyDescent="0.25">
      <c r="A57" s="34" t="s">
        <v>61</v>
      </c>
      <c r="B57" s="39"/>
      <c r="C57" s="39"/>
      <c r="D57" s="32"/>
      <c r="E57" s="39"/>
      <c r="F57" s="8"/>
      <c r="G57" s="39"/>
      <c r="H57" s="39"/>
      <c r="I57" s="32"/>
      <c r="J57" s="32"/>
      <c r="K57" s="32"/>
      <c r="M57" s="43"/>
      <c r="N57" s="39"/>
      <c r="O57" s="8"/>
      <c r="P57" s="8"/>
      <c r="Q57" s="8"/>
      <c r="R57" s="8"/>
      <c r="S57" s="8"/>
    </row>
    <row r="58" spans="1:19" ht="45" customHeight="1" x14ac:dyDescent="0.25">
      <c r="A58" s="34" t="s">
        <v>62</v>
      </c>
      <c r="B58" s="39"/>
      <c r="C58" s="39"/>
      <c r="D58" s="32"/>
      <c r="E58" s="39"/>
      <c r="F58" s="8"/>
      <c r="G58" s="39"/>
      <c r="H58" s="39"/>
      <c r="I58" s="32"/>
      <c r="J58" s="32"/>
      <c r="K58" s="32"/>
      <c r="L58" s="32"/>
      <c r="M58" s="55"/>
      <c r="N58" s="39"/>
      <c r="O58" s="8"/>
      <c r="P58" s="8"/>
      <c r="Q58" s="8"/>
      <c r="R58" s="8"/>
      <c r="S58" s="8"/>
    </row>
    <row r="59" spans="1:19" ht="22.5" x14ac:dyDescent="0.25">
      <c r="A59" s="34" t="s">
        <v>63</v>
      </c>
      <c r="B59" s="39"/>
      <c r="C59" s="39"/>
      <c r="D59" s="32"/>
      <c r="E59" s="39"/>
      <c r="F59" s="8"/>
      <c r="G59" s="39"/>
      <c r="H59" s="39"/>
      <c r="I59" s="33"/>
      <c r="J59" s="32"/>
      <c r="K59" s="32"/>
      <c r="L59" s="32"/>
      <c r="M59" s="32"/>
      <c r="N59" s="39"/>
      <c r="O59" s="8"/>
      <c r="P59" s="8"/>
      <c r="Q59" s="8"/>
      <c r="R59" s="8"/>
      <c r="S59" s="8"/>
    </row>
    <row r="60" spans="1:19" ht="45" x14ac:dyDescent="0.25">
      <c r="A60" s="34" t="s">
        <v>64</v>
      </c>
      <c r="B60" s="39"/>
      <c r="C60" s="39"/>
      <c r="D60" s="32"/>
      <c r="E60" s="39"/>
      <c r="F60" s="8"/>
      <c r="G60" s="39"/>
      <c r="H60" s="39"/>
      <c r="I60" s="32"/>
      <c r="J60" s="32"/>
      <c r="K60" s="32"/>
      <c r="L60" s="32"/>
      <c r="M60" s="49"/>
      <c r="N60" s="39"/>
      <c r="O60" s="8"/>
      <c r="P60" s="8"/>
      <c r="Q60" s="8"/>
      <c r="R60" s="8"/>
      <c r="S60" s="8"/>
    </row>
    <row r="61" spans="1:19" x14ac:dyDescent="0.25">
      <c r="A61" s="31" t="s">
        <v>65</v>
      </c>
      <c r="B61" s="40"/>
      <c r="C61" s="39"/>
      <c r="D61" s="33"/>
      <c r="E61" s="40"/>
      <c r="F61" s="8"/>
      <c r="G61" s="39"/>
      <c r="H61" s="62"/>
      <c r="I61" s="33"/>
      <c r="J61" s="62"/>
      <c r="K61" s="62"/>
      <c r="L61" s="62"/>
      <c r="M61" s="62"/>
      <c r="N61" s="62">
        <f>SUM(B61:M61)</f>
        <v>0</v>
      </c>
      <c r="O61" s="8"/>
      <c r="P61" s="8"/>
      <c r="Q61" s="8"/>
      <c r="R61" s="8"/>
      <c r="S61" s="8"/>
    </row>
    <row r="62" spans="1:19" ht="34.5" customHeight="1" x14ac:dyDescent="0.25">
      <c r="A62" s="34" t="s">
        <v>66</v>
      </c>
      <c r="B62" s="39"/>
      <c r="C62" s="39"/>
      <c r="D62" s="32"/>
      <c r="E62" s="39"/>
      <c r="F62" s="8"/>
      <c r="G62" s="39"/>
      <c r="H62" s="39"/>
      <c r="I62" s="32"/>
      <c r="J62" s="32"/>
      <c r="K62" s="39"/>
      <c r="L62" s="32"/>
      <c r="M62" s="40"/>
      <c r="N62" s="39"/>
      <c r="O62" s="8"/>
      <c r="P62" s="8"/>
      <c r="Q62" s="8"/>
      <c r="R62" s="8"/>
      <c r="S62" s="8"/>
    </row>
    <row r="63" spans="1:19" ht="20.25" customHeight="1" x14ac:dyDescent="0.25">
      <c r="A63" s="34" t="s">
        <v>108</v>
      </c>
      <c r="B63" s="39"/>
      <c r="C63" s="39"/>
      <c r="D63" s="32"/>
      <c r="E63" s="39"/>
      <c r="F63" s="8"/>
      <c r="G63" s="39"/>
      <c r="H63" s="39"/>
      <c r="I63" s="32"/>
      <c r="J63" s="39"/>
      <c r="K63" s="39"/>
      <c r="L63" s="32"/>
      <c r="M63" s="55"/>
      <c r="N63" s="39"/>
      <c r="O63" s="8"/>
      <c r="P63" s="8"/>
      <c r="Q63" s="8"/>
      <c r="R63" s="8"/>
      <c r="S63" s="8"/>
    </row>
    <row r="64" spans="1:19" ht="61.5" customHeight="1" x14ac:dyDescent="0.25">
      <c r="A64" s="34" t="s">
        <v>68</v>
      </c>
      <c r="B64" s="39"/>
      <c r="C64" s="39"/>
      <c r="D64" s="32"/>
      <c r="E64" s="39"/>
      <c r="F64" s="8"/>
      <c r="G64" s="39"/>
      <c r="H64" s="39"/>
      <c r="I64" s="32"/>
      <c r="J64" s="32"/>
      <c r="K64" s="32"/>
      <c r="L64" s="32"/>
      <c r="M64" s="32"/>
      <c r="N64" s="39"/>
      <c r="O64" s="8"/>
      <c r="P64" s="8"/>
      <c r="Q64" s="8"/>
      <c r="R64" s="8"/>
      <c r="S64" s="8"/>
    </row>
    <row r="65" spans="1:19" ht="75.75" customHeight="1" x14ac:dyDescent="0.25">
      <c r="A65" s="34" t="s">
        <v>69</v>
      </c>
      <c r="B65" s="39"/>
      <c r="C65" s="39"/>
      <c r="D65" s="32"/>
      <c r="E65" s="39"/>
      <c r="F65" s="8"/>
      <c r="G65" s="39"/>
      <c r="H65" s="39"/>
      <c r="I65" s="32"/>
      <c r="J65" s="32"/>
      <c r="K65" s="32"/>
      <c r="L65" s="32"/>
      <c r="M65" s="32"/>
      <c r="N65" s="39"/>
      <c r="O65" s="8"/>
      <c r="P65" s="8"/>
      <c r="Q65" s="8"/>
      <c r="R65" s="8"/>
      <c r="S65" s="8"/>
    </row>
    <row r="66" spans="1:19" ht="45" customHeight="1" x14ac:dyDescent="0.25">
      <c r="A66" s="31" t="s">
        <v>70</v>
      </c>
      <c r="B66" s="40"/>
      <c r="C66" s="39"/>
      <c r="D66" s="32"/>
      <c r="E66" s="39"/>
      <c r="F66" s="8"/>
      <c r="G66" s="39"/>
      <c r="H66" s="39"/>
      <c r="I66" s="32"/>
      <c r="J66" s="32"/>
      <c r="K66" s="32"/>
      <c r="L66" s="32"/>
      <c r="M66" s="32"/>
      <c r="N66" s="39"/>
      <c r="O66" s="8"/>
      <c r="P66" s="8"/>
      <c r="Q66" s="8"/>
      <c r="R66" s="8"/>
      <c r="S66" s="8"/>
    </row>
    <row r="67" spans="1:19" ht="36" customHeight="1" x14ac:dyDescent="0.25">
      <c r="A67" s="34" t="s">
        <v>71</v>
      </c>
      <c r="B67" s="39"/>
      <c r="C67" s="39"/>
      <c r="D67" s="32"/>
      <c r="E67" s="39"/>
      <c r="F67" s="8"/>
      <c r="G67" s="39"/>
      <c r="H67" s="39"/>
      <c r="I67" s="32"/>
      <c r="J67" s="32"/>
      <c r="K67" s="32"/>
      <c r="L67" s="32"/>
      <c r="M67" s="32"/>
      <c r="N67" s="39"/>
      <c r="O67" s="8"/>
      <c r="P67" s="8"/>
      <c r="Q67" s="8"/>
      <c r="R67" s="8"/>
      <c r="S67" s="8"/>
    </row>
    <row r="68" spans="1:19" ht="64.5" customHeight="1" x14ac:dyDescent="0.25">
      <c r="A68" s="34" t="s">
        <v>72</v>
      </c>
      <c r="B68" s="39"/>
      <c r="C68" s="39"/>
      <c r="D68" s="32"/>
      <c r="E68" s="39"/>
      <c r="F68" s="8"/>
      <c r="G68" s="39"/>
      <c r="H68" s="39"/>
      <c r="I68" s="32"/>
      <c r="J68" s="32"/>
      <c r="K68" s="32"/>
      <c r="L68" s="32"/>
      <c r="M68" s="32"/>
      <c r="N68" s="39"/>
      <c r="O68" s="8"/>
      <c r="P68" s="8"/>
      <c r="Q68" s="8"/>
      <c r="R68" s="8"/>
      <c r="S68" s="8"/>
    </row>
    <row r="69" spans="1:19" ht="24" customHeight="1" x14ac:dyDescent="0.25">
      <c r="A69" s="31" t="s">
        <v>73</v>
      </c>
      <c r="B69" s="40"/>
      <c r="C69" s="39"/>
      <c r="D69" s="32"/>
      <c r="E69" s="39"/>
      <c r="F69" s="8"/>
      <c r="G69" s="39"/>
      <c r="H69" s="39"/>
      <c r="I69" s="32"/>
      <c r="J69" s="32"/>
      <c r="K69" s="32"/>
      <c r="L69" s="32"/>
      <c r="M69" s="32"/>
      <c r="N69" s="39"/>
      <c r="O69" s="8"/>
      <c r="P69" s="8"/>
      <c r="Q69" s="8"/>
      <c r="R69" s="8"/>
      <c r="S69" s="8"/>
    </row>
    <row r="70" spans="1:19" ht="38.25" customHeight="1" x14ac:dyDescent="0.25">
      <c r="A70" s="34" t="s">
        <v>74</v>
      </c>
      <c r="B70" s="39"/>
      <c r="C70" s="39"/>
      <c r="D70" s="32"/>
      <c r="E70" s="39"/>
      <c r="F70" s="8"/>
      <c r="G70" s="39"/>
      <c r="H70" s="39"/>
      <c r="I70" s="32"/>
      <c r="J70" s="32"/>
      <c r="K70" s="32"/>
      <c r="L70" s="32"/>
      <c r="M70" s="32"/>
      <c r="N70" s="39"/>
      <c r="O70" s="8"/>
      <c r="P70" s="8"/>
      <c r="Q70" s="8"/>
      <c r="R70" s="8"/>
      <c r="S70" s="8"/>
    </row>
    <row r="71" spans="1:19" ht="51.75" customHeight="1" x14ac:dyDescent="0.25">
      <c r="A71" s="34" t="s">
        <v>75</v>
      </c>
      <c r="B71" s="39"/>
      <c r="C71" s="39"/>
      <c r="D71" s="32"/>
      <c r="E71" s="39"/>
      <c r="F71" s="8"/>
      <c r="G71" s="39"/>
      <c r="H71" s="39"/>
      <c r="I71" s="32"/>
      <c r="J71" s="32"/>
      <c r="K71" s="32"/>
      <c r="L71" s="32"/>
      <c r="M71" s="32"/>
      <c r="N71" s="39"/>
      <c r="O71" s="8"/>
      <c r="P71" s="8"/>
      <c r="Q71" s="8"/>
      <c r="R71" s="8"/>
      <c r="S71" s="8"/>
    </row>
    <row r="72" spans="1:19" ht="51.75" customHeight="1" x14ac:dyDescent="0.25">
      <c r="A72" s="34" t="s">
        <v>76</v>
      </c>
      <c r="B72" s="39"/>
      <c r="C72" s="39"/>
      <c r="D72" s="32"/>
      <c r="E72" s="39"/>
      <c r="F72" s="8"/>
      <c r="G72" s="39"/>
      <c r="H72" s="39"/>
      <c r="I72" s="32"/>
      <c r="J72" s="32"/>
      <c r="K72" s="32"/>
      <c r="L72" s="32"/>
      <c r="M72" s="32"/>
      <c r="N72" s="39"/>
      <c r="O72" s="8"/>
      <c r="P72" s="8"/>
      <c r="Q72" s="8"/>
      <c r="R72" s="8"/>
      <c r="S72" s="8"/>
    </row>
    <row r="73" spans="1:19" x14ac:dyDescent="0.25">
      <c r="A73" s="35" t="s">
        <v>77</v>
      </c>
      <c r="B73" s="40"/>
      <c r="C73" s="39"/>
      <c r="D73" s="32"/>
      <c r="E73" s="39"/>
      <c r="F73" s="8"/>
      <c r="G73" s="39"/>
      <c r="H73" s="39"/>
      <c r="I73" s="32"/>
      <c r="J73" s="32"/>
      <c r="K73" s="32"/>
      <c r="L73" s="32"/>
      <c r="M73" s="32"/>
      <c r="N73" s="39"/>
      <c r="O73" s="8"/>
      <c r="P73" s="8"/>
      <c r="Q73" s="8"/>
      <c r="R73" s="8"/>
      <c r="S73" s="8"/>
    </row>
    <row r="74" spans="1:19" ht="22.5" x14ac:dyDescent="0.25">
      <c r="A74" s="31" t="s">
        <v>78</v>
      </c>
      <c r="B74" s="40"/>
      <c r="C74" s="39"/>
      <c r="D74" s="32"/>
      <c r="E74" s="39"/>
      <c r="F74" s="8"/>
      <c r="G74" s="39"/>
      <c r="H74" s="39"/>
      <c r="I74" s="32"/>
      <c r="J74" s="32"/>
      <c r="K74" s="32"/>
      <c r="L74" s="32"/>
      <c r="M74" s="32"/>
      <c r="N74" s="39"/>
      <c r="O74" s="8"/>
      <c r="P74" s="8"/>
      <c r="Q74" s="8"/>
      <c r="R74" s="8"/>
      <c r="S74" s="8"/>
    </row>
    <row r="75" spans="1:19" ht="39" customHeight="1" x14ac:dyDescent="0.25">
      <c r="A75" s="31" t="s">
        <v>79</v>
      </c>
      <c r="B75" s="39"/>
      <c r="C75" s="39"/>
      <c r="D75" s="32"/>
      <c r="E75" s="39"/>
      <c r="F75" s="8"/>
      <c r="G75" s="39"/>
      <c r="H75" s="39"/>
      <c r="I75" s="32"/>
      <c r="J75" s="32"/>
      <c r="K75" s="32"/>
      <c r="L75" s="32"/>
      <c r="M75" s="32"/>
      <c r="N75" s="39"/>
      <c r="O75" s="8"/>
      <c r="P75" s="8"/>
      <c r="Q75" s="8"/>
      <c r="R75" s="8"/>
      <c r="S75" s="8"/>
    </row>
    <row r="76" spans="1:19" ht="54.75" customHeight="1" x14ac:dyDescent="0.25">
      <c r="A76" s="34" t="s">
        <v>80</v>
      </c>
      <c r="B76" s="39"/>
      <c r="C76" s="39"/>
      <c r="D76" s="32"/>
      <c r="E76" s="39"/>
      <c r="F76" s="8"/>
      <c r="G76" s="39"/>
      <c r="H76" s="39"/>
      <c r="I76" s="32"/>
      <c r="J76" s="32"/>
      <c r="K76" s="32"/>
      <c r="L76" s="32"/>
      <c r="M76" s="32"/>
      <c r="N76" s="39"/>
      <c r="O76" s="8"/>
      <c r="P76" s="8"/>
      <c r="Q76" s="8"/>
      <c r="R76" s="8"/>
      <c r="S76" s="8"/>
    </row>
    <row r="77" spans="1:19" ht="44.25" customHeight="1" x14ac:dyDescent="0.25">
      <c r="A77" s="34" t="s">
        <v>81</v>
      </c>
      <c r="B77" s="39"/>
      <c r="C77" s="39"/>
      <c r="D77" s="32"/>
      <c r="E77" s="39"/>
      <c r="F77" s="8"/>
      <c r="G77" s="39"/>
      <c r="H77" s="39"/>
      <c r="I77" s="32"/>
      <c r="J77" s="32"/>
      <c r="K77" s="32"/>
      <c r="L77" s="32"/>
      <c r="M77" s="32"/>
      <c r="N77" s="39"/>
      <c r="O77" s="8"/>
      <c r="P77" s="8"/>
      <c r="Q77" s="8"/>
      <c r="R77" s="8"/>
      <c r="S77" s="8"/>
    </row>
    <row r="78" spans="1:19" ht="22.5" x14ac:dyDescent="0.25">
      <c r="A78" s="31" t="s">
        <v>82</v>
      </c>
      <c r="B78" s="40"/>
      <c r="C78" s="39"/>
      <c r="D78" s="32"/>
      <c r="E78" s="39"/>
      <c r="F78" s="8"/>
      <c r="G78" s="39"/>
      <c r="H78" s="39"/>
      <c r="I78" s="32"/>
      <c r="J78" s="32"/>
      <c r="K78" s="32"/>
      <c r="L78" s="32"/>
      <c r="M78" s="32"/>
      <c r="N78" s="39"/>
      <c r="O78" s="8"/>
      <c r="P78" s="8"/>
      <c r="Q78" s="8"/>
      <c r="R78" s="8"/>
      <c r="S78" s="8"/>
    </row>
    <row r="79" spans="1:19" ht="42.75" customHeight="1" x14ac:dyDescent="0.25">
      <c r="A79" s="34" t="s">
        <v>83</v>
      </c>
      <c r="B79" s="39"/>
      <c r="C79" s="39"/>
      <c r="D79" s="32"/>
      <c r="E79" s="39"/>
      <c r="F79" s="8"/>
      <c r="G79" s="39"/>
      <c r="H79" s="39"/>
      <c r="I79" s="32"/>
      <c r="J79" s="32"/>
      <c r="K79" s="32"/>
      <c r="L79" s="32"/>
      <c r="M79" s="32"/>
      <c r="N79" s="39"/>
      <c r="O79" s="8"/>
      <c r="P79" s="8"/>
      <c r="Q79" s="8"/>
      <c r="R79" s="8"/>
      <c r="S79" s="8"/>
    </row>
    <row r="80" spans="1:19" ht="33.75" customHeight="1" x14ac:dyDescent="0.25">
      <c r="A80" s="34" t="s">
        <v>84</v>
      </c>
      <c r="B80" s="39"/>
      <c r="C80" s="39"/>
      <c r="D80" s="32"/>
      <c r="E80" s="39"/>
      <c r="F80" s="8"/>
      <c r="G80" s="39"/>
      <c r="H80" s="39"/>
      <c r="I80" s="32"/>
      <c r="J80" s="32"/>
      <c r="K80" s="32"/>
      <c r="L80" s="32"/>
      <c r="M80" s="32"/>
      <c r="N80" s="39"/>
      <c r="O80" s="8"/>
      <c r="P80" s="8"/>
      <c r="Q80" s="8"/>
      <c r="R80" s="8"/>
      <c r="S80" s="8"/>
    </row>
    <row r="81" spans="1:19" ht="42.75" customHeight="1" x14ac:dyDescent="0.25">
      <c r="A81" s="31" t="s">
        <v>85</v>
      </c>
      <c r="B81" s="40"/>
      <c r="C81" s="39"/>
      <c r="D81" s="32"/>
      <c r="E81" s="39"/>
      <c r="F81" s="8"/>
      <c r="G81" s="39"/>
      <c r="H81" s="39"/>
      <c r="I81" s="32"/>
      <c r="J81" s="32"/>
      <c r="K81" s="32"/>
      <c r="L81" s="32"/>
      <c r="M81" s="32"/>
      <c r="N81" s="39"/>
      <c r="O81" s="8"/>
      <c r="P81" s="8"/>
      <c r="Q81" s="8"/>
      <c r="R81" s="8"/>
      <c r="S81" s="8"/>
    </row>
    <row r="82" spans="1:19" ht="51.75" customHeight="1" x14ac:dyDescent="0.25">
      <c r="A82" s="34" t="s">
        <v>86</v>
      </c>
      <c r="B82" s="39"/>
      <c r="C82" s="39"/>
      <c r="D82" s="32"/>
      <c r="E82" s="39"/>
      <c r="F82" s="8"/>
      <c r="G82" s="39"/>
      <c r="H82" s="39"/>
      <c r="I82" s="32"/>
      <c r="J82" s="32"/>
      <c r="K82" s="32"/>
      <c r="L82" s="32"/>
      <c r="M82" s="32"/>
      <c r="N82" s="39"/>
      <c r="O82" s="8"/>
      <c r="P82" s="8"/>
      <c r="Q82" s="8"/>
      <c r="R82" s="8"/>
      <c r="S82" s="8"/>
    </row>
    <row r="83" spans="1:19" ht="47.25" customHeight="1" x14ac:dyDescent="0.25">
      <c r="A83" s="37" t="s">
        <v>87</v>
      </c>
      <c r="B83" s="42">
        <f>+B9+B15</f>
        <v>21191266.110000003</v>
      </c>
      <c r="C83" s="42">
        <f>+C9+C15+C25+C35</f>
        <v>24034316.869999997</v>
      </c>
      <c r="D83" s="60">
        <f>+D9+D15+D25+D35+D51</f>
        <v>28733849.77</v>
      </c>
      <c r="E83" s="42">
        <f>+E9+E15+E25+E51</f>
        <v>28360888.390000001</v>
      </c>
      <c r="F83" s="42">
        <f>+F9+F15+F25+F35+F51</f>
        <v>27384722.079999998</v>
      </c>
      <c r="G83" s="42">
        <f>+G9+G15+G25+G35+G51</f>
        <v>0</v>
      </c>
      <c r="H83" s="42">
        <f>+H9+H15+H25+H35+H43+H51+H61+H66+H74+H75+H78+H81</f>
        <v>0</v>
      </c>
      <c r="I83" s="60">
        <f>+I9+I15+I25+I51+I36</f>
        <v>0</v>
      </c>
      <c r="J83" s="42">
        <f>+J9+J15+J25+J35+J51+J61</f>
        <v>0</v>
      </c>
      <c r="K83" s="42">
        <f>+K9+K15+K25+K35+K51+K61</f>
        <v>0</v>
      </c>
      <c r="L83" s="42">
        <f>+L9+L25+L35+L15+L51</f>
        <v>0</v>
      </c>
      <c r="M83" s="42">
        <f>+M9+M15+M25+M35+M51+M61</f>
        <v>0</v>
      </c>
      <c r="N83" s="42">
        <f>SUM(B83:M83)</f>
        <v>129705043.22</v>
      </c>
      <c r="O83" s="25"/>
      <c r="P83" s="25"/>
      <c r="Q83" s="25"/>
      <c r="R83" s="25"/>
      <c r="S83" s="25"/>
    </row>
    <row r="84" spans="1:19" x14ac:dyDescent="0.25">
      <c r="A84" s="11"/>
      <c r="B84" s="24"/>
      <c r="C84" s="24"/>
      <c r="D84" s="24"/>
      <c r="E84" s="24"/>
      <c r="F84" s="11"/>
      <c r="G84" s="11"/>
      <c r="H84" s="11"/>
      <c r="I84" s="11"/>
      <c r="J84" s="24"/>
      <c r="K84" s="11"/>
      <c r="L84" s="11"/>
      <c r="M84" s="11"/>
      <c r="N84" s="11"/>
      <c r="O84" s="11"/>
      <c r="P84" s="11"/>
      <c r="Q84" s="11"/>
      <c r="R84" s="11"/>
      <c r="S84" s="11"/>
    </row>
    <row r="85" spans="1:19" x14ac:dyDescent="0.25">
      <c r="A85" s="11"/>
      <c r="E85" s="11"/>
      <c r="F85" s="11"/>
      <c r="G85" s="11"/>
      <c r="H85" s="11"/>
      <c r="I85" s="11"/>
      <c r="J85" s="24"/>
      <c r="K85" s="11"/>
      <c r="L85" s="11"/>
      <c r="M85" s="11"/>
      <c r="N85" s="11"/>
      <c r="O85" s="11"/>
      <c r="P85" s="11"/>
      <c r="Q85" s="11"/>
      <c r="R85" s="11"/>
      <c r="S85" s="11"/>
    </row>
    <row r="86" spans="1:19" x14ac:dyDescent="0.25">
      <c r="A86" s="11"/>
      <c r="E86" s="11"/>
      <c r="F86" s="11"/>
      <c r="G86" s="11"/>
      <c r="H86" s="11"/>
      <c r="I86" s="11"/>
      <c r="J86" s="24"/>
      <c r="K86" s="11"/>
      <c r="L86" s="11"/>
      <c r="M86" s="11"/>
      <c r="N86" s="11"/>
      <c r="O86" s="11"/>
      <c r="P86" s="11"/>
      <c r="Q86" s="11"/>
      <c r="R86" s="11"/>
      <c r="S86" s="11"/>
    </row>
    <row r="87" spans="1:19" x14ac:dyDescent="0.25">
      <c r="A87" s="11"/>
      <c r="E87" s="11"/>
      <c r="F87" s="11"/>
      <c r="G87" s="11"/>
      <c r="H87" s="11"/>
      <c r="I87" s="11"/>
      <c r="J87" s="24"/>
      <c r="K87" s="11"/>
      <c r="L87" s="11"/>
      <c r="M87" s="11"/>
      <c r="N87" s="11"/>
      <c r="O87" s="11"/>
      <c r="P87" s="11"/>
      <c r="Q87" s="11"/>
      <c r="R87" s="11"/>
      <c r="S87" s="11"/>
    </row>
    <row r="88" spans="1:19" x14ac:dyDescent="0.25">
      <c r="A88" s="11"/>
      <c r="E88" s="11"/>
      <c r="F88" s="11"/>
      <c r="G88" s="11"/>
      <c r="H88" s="11"/>
      <c r="I88" s="11"/>
      <c r="J88" s="24"/>
      <c r="K88" s="11"/>
      <c r="L88" s="11"/>
      <c r="M88" s="11"/>
      <c r="N88" s="11"/>
      <c r="O88" s="11"/>
      <c r="P88" s="11"/>
      <c r="Q88" s="11"/>
      <c r="R88" s="11"/>
      <c r="S88" s="11"/>
    </row>
    <row r="89" spans="1:19" x14ac:dyDescent="0.25">
      <c r="K89" s="61"/>
      <c r="N89" s="11"/>
      <c r="O89" s="11"/>
      <c r="P89" s="11"/>
      <c r="Q89" s="11"/>
      <c r="R89" s="11"/>
      <c r="S89" s="11"/>
    </row>
    <row r="90" spans="1:19" ht="15.75" x14ac:dyDescent="0.25">
      <c r="A90" s="66" t="s">
        <v>91</v>
      </c>
      <c r="B90" s="66"/>
      <c r="G90" s="63" t="s">
        <v>106</v>
      </c>
      <c r="H90" s="44"/>
      <c r="K90" s="67" t="s">
        <v>100</v>
      </c>
      <c r="L90" s="67"/>
      <c r="M90" s="67"/>
      <c r="N90" s="44"/>
      <c r="O90" s="11"/>
      <c r="P90" s="11"/>
      <c r="Q90" s="11"/>
      <c r="R90" s="11"/>
      <c r="S90" s="11"/>
    </row>
    <row r="91" spans="1:19" ht="14.25" customHeight="1" x14ac:dyDescent="0.25">
      <c r="A91" s="66" t="s">
        <v>93</v>
      </c>
      <c r="B91" s="66"/>
      <c r="G91" s="63" t="s">
        <v>90</v>
      </c>
      <c r="H91" s="44"/>
      <c r="K91" s="67" t="s">
        <v>101</v>
      </c>
      <c r="L91" s="67"/>
      <c r="M91" s="67"/>
      <c r="N91" s="44"/>
      <c r="O91" s="11"/>
      <c r="P91" s="11"/>
      <c r="Q91" s="11"/>
      <c r="R91" s="11"/>
      <c r="S91" s="11"/>
    </row>
    <row r="92" spans="1:19" ht="3" customHeight="1" x14ac:dyDescent="0.25">
      <c r="B92" s="63"/>
      <c r="C92" s="45"/>
      <c r="N92" s="11"/>
      <c r="O92" s="11"/>
      <c r="P92" s="11"/>
      <c r="Q92" s="11"/>
      <c r="R92" s="11"/>
      <c r="S92" s="11"/>
    </row>
    <row r="93" spans="1:19" x14ac:dyDescent="0.25">
      <c r="F93" s="44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</row>
    <row r="94" spans="1:19" x14ac:dyDescent="0.25">
      <c r="B94" s="22"/>
      <c r="F94" s="44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</row>
    <row r="95" spans="1:19" x14ac:dyDescent="0.25">
      <c r="B95"/>
      <c r="C95"/>
      <c r="D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</row>
  </sheetData>
  <mergeCells count="10">
    <mergeCell ref="A1:N1"/>
    <mergeCell ref="A2:N2"/>
    <mergeCell ref="A3:N3"/>
    <mergeCell ref="A4:N4"/>
    <mergeCell ref="A6:N6"/>
    <mergeCell ref="A91:B91"/>
    <mergeCell ref="K90:M90"/>
    <mergeCell ref="K91:M91"/>
    <mergeCell ref="A90:B90"/>
    <mergeCell ref="A5:N5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3"/>
  <sheetViews>
    <sheetView topLeftCell="A21" workbookViewId="0">
      <selection activeCell="K62" sqref="K62"/>
    </sheetView>
  </sheetViews>
  <sheetFormatPr baseColWidth="10" defaultRowHeight="15" x14ac:dyDescent="0.25"/>
  <cols>
    <col min="1" max="1" width="48" customWidth="1"/>
  </cols>
  <sheetData>
    <row r="1" spans="1:14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x14ac:dyDescent="0.25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x14ac:dyDescent="0.25">
      <c r="A3" s="73" t="s">
        <v>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x14ac:dyDescent="0.25">
      <c r="A4" s="73" t="s">
        <v>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x14ac:dyDescent="0.25">
      <c r="A5" s="73" t="s">
        <v>88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x14ac:dyDescent="0.25">
      <c r="A6" s="74" t="s">
        <v>4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</row>
    <row r="7" spans="1:14" x14ac:dyDescent="0.25">
      <c r="A7" s="5" t="s">
        <v>5</v>
      </c>
      <c r="B7" s="6" t="s">
        <v>7</v>
      </c>
      <c r="C7" s="6" t="s">
        <v>8</v>
      </c>
      <c r="D7" s="6" t="s">
        <v>9</v>
      </c>
      <c r="E7" s="6" t="s">
        <v>10</v>
      </c>
      <c r="F7" s="6" t="s">
        <v>6</v>
      </c>
      <c r="G7" s="6" t="s">
        <v>11</v>
      </c>
      <c r="H7" s="6" t="s">
        <v>95</v>
      </c>
      <c r="I7" s="28"/>
      <c r="J7" s="28"/>
      <c r="K7" s="28"/>
      <c r="L7" s="28"/>
      <c r="M7" s="28"/>
      <c r="N7" s="29"/>
    </row>
    <row r="8" spans="1:14" x14ac:dyDescent="0.25">
      <c r="A8" s="7" t="s">
        <v>12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26.25" customHeight="1" x14ac:dyDescent="0.25">
      <c r="A9" s="7" t="s">
        <v>13</v>
      </c>
      <c r="B9" s="9">
        <f>+C9+D9+E9+F9+G9+I9+J9+K9+L9+M9+N9+O9</f>
        <v>83209974.439999998</v>
      </c>
      <c r="C9" s="18">
        <v>15660272.359999999</v>
      </c>
      <c r="D9" s="9">
        <v>16502482.300000001</v>
      </c>
      <c r="E9" s="9">
        <v>16798774.5</v>
      </c>
      <c r="F9" s="27">
        <v>17787327.760000002</v>
      </c>
      <c r="G9" s="9">
        <v>16461117.52</v>
      </c>
      <c r="H9" s="9"/>
      <c r="I9" s="8"/>
      <c r="J9" s="8"/>
      <c r="K9" s="8"/>
      <c r="L9" s="8"/>
      <c r="M9" s="8"/>
      <c r="N9" s="8"/>
    </row>
    <row r="10" spans="1:14" ht="12" customHeight="1" x14ac:dyDescent="0.25">
      <c r="A10" s="10" t="s">
        <v>14</v>
      </c>
      <c r="B10" s="8"/>
      <c r="C10" s="18">
        <v>13527868.68</v>
      </c>
      <c r="D10" s="11">
        <v>14366438.68</v>
      </c>
      <c r="E10" s="11">
        <v>14660033.68</v>
      </c>
      <c r="F10" s="11">
        <v>15554166.43</v>
      </c>
      <c r="G10" s="11">
        <v>14199496.68</v>
      </c>
      <c r="H10" s="11"/>
      <c r="I10" s="8"/>
      <c r="J10" s="8"/>
      <c r="K10" s="8"/>
      <c r="L10" s="8"/>
      <c r="M10" s="8"/>
      <c r="N10" s="8"/>
    </row>
    <row r="11" spans="1:14" ht="15" customHeight="1" x14ac:dyDescent="0.25">
      <c r="A11" s="10" t="s">
        <v>15</v>
      </c>
      <c r="B11" s="8"/>
      <c r="C11" s="18">
        <v>53600</v>
      </c>
      <c r="D11" s="20">
        <v>53600</v>
      </c>
      <c r="E11" s="11">
        <v>53600</v>
      </c>
      <c r="F11" s="11">
        <v>53600</v>
      </c>
      <c r="G11" s="11">
        <v>53600</v>
      </c>
      <c r="H11" s="11"/>
      <c r="I11" s="8"/>
      <c r="J11" s="8"/>
      <c r="K11" s="8"/>
      <c r="L11" s="8"/>
      <c r="M11" s="8"/>
      <c r="N11" s="8"/>
    </row>
    <row r="12" spans="1:14" ht="14.25" customHeight="1" x14ac:dyDescent="0.25">
      <c r="A12" s="10" t="s">
        <v>16</v>
      </c>
      <c r="B12" s="8"/>
      <c r="C12" s="11">
        <v>31500</v>
      </c>
      <c r="D12" s="20">
        <v>31500</v>
      </c>
      <c r="E12" s="11">
        <v>31500</v>
      </c>
      <c r="F12" s="11">
        <v>31500</v>
      </c>
      <c r="G12" s="11">
        <v>31500</v>
      </c>
      <c r="H12" s="11"/>
      <c r="I12" s="8"/>
      <c r="J12" s="8"/>
      <c r="K12" s="8"/>
      <c r="L12" s="8"/>
      <c r="M12" s="8"/>
      <c r="N12" s="8"/>
    </row>
    <row r="13" spans="1:14" ht="13.5" customHeight="1" x14ac:dyDescent="0.25">
      <c r="A13" s="10" t="s">
        <v>17</v>
      </c>
      <c r="B13" s="8"/>
      <c r="C13" s="11"/>
      <c r="D13" s="17"/>
      <c r="E13" s="9"/>
      <c r="F13" s="11"/>
      <c r="G13" s="8"/>
      <c r="H13" s="8"/>
      <c r="I13" s="8"/>
      <c r="J13" s="8"/>
      <c r="K13" s="8"/>
      <c r="L13" s="8"/>
      <c r="M13" s="8"/>
      <c r="N13" s="8"/>
    </row>
    <row r="14" spans="1:14" ht="10.5" customHeight="1" x14ac:dyDescent="0.25">
      <c r="A14" s="10" t="s">
        <v>18</v>
      </c>
      <c r="B14" s="8"/>
      <c r="C14" s="11">
        <v>2047303.6799999999</v>
      </c>
      <c r="D14" s="20">
        <v>2050943.62</v>
      </c>
      <c r="E14" s="20">
        <v>2053640.82</v>
      </c>
      <c r="F14" s="20">
        <v>2148061.33</v>
      </c>
      <c r="G14" s="20">
        <v>2176520.84</v>
      </c>
      <c r="H14" s="20"/>
      <c r="I14" s="8"/>
      <c r="J14" s="8"/>
      <c r="K14" s="8"/>
      <c r="L14" s="8"/>
      <c r="M14" s="8"/>
      <c r="N14" s="8"/>
    </row>
    <row r="15" spans="1:14" ht="16.5" customHeight="1" x14ac:dyDescent="0.25">
      <c r="A15" s="7" t="s">
        <v>19</v>
      </c>
      <c r="B15" s="12">
        <f>+C15+D15+E15+F15+G15+I15+J15+K15+L15+M15+N15+O15</f>
        <v>8501693.5999999996</v>
      </c>
      <c r="C15" s="9">
        <v>26920.959999999999</v>
      </c>
      <c r="D15" s="9">
        <v>1832755.28</v>
      </c>
      <c r="E15" s="9">
        <v>1439230.65</v>
      </c>
      <c r="F15" s="27">
        <v>2766147.64</v>
      </c>
      <c r="G15" s="9">
        <v>2436639.0699999998</v>
      </c>
      <c r="H15" s="9"/>
      <c r="I15" s="8"/>
      <c r="J15" s="8"/>
      <c r="K15" s="8"/>
      <c r="L15" s="8"/>
      <c r="M15" s="8"/>
      <c r="N15" s="8"/>
    </row>
    <row r="16" spans="1:14" ht="13.5" customHeight="1" x14ac:dyDescent="0.25">
      <c r="A16" s="10" t="s">
        <v>20</v>
      </c>
      <c r="B16" s="8"/>
      <c r="C16" s="11">
        <v>14475.96</v>
      </c>
      <c r="D16" s="11">
        <v>1108365.99</v>
      </c>
      <c r="E16" s="11">
        <v>596897.36</v>
      </c>
      <c r="F16" s="11">
        <v>333983.53999999998</v>
      </c>
      <c r="G16" s="11">
        <v>157074.89000000001</v>
      </c>
      <c r="H16" s="11"/>
      <c r="I16" s="8"/>
      <c r="J16" s="8"/>
      <c r="K16" s="8"/>
      <c r="L16" s="8"/>
      <c r="M16" s="8"/>
      <c r="N16" s="8"/>
    </row>
    <row r="17" spans="1:14" ht="24.75" customHeight="1" x14ac:dyDescent="0.25">
      <c r="A17" s="10" t="s">
        <v>21</v>
      </c>
      <c r="B17" s="8"/>
      <c r="C17" s="11">
        <v>0</v>
      </c>
      <c r="D17" s="11">
        <v>7500</v>
      </c>
      <c r="E17" s="11">
        <v>17242</v>
      </c>
      <c r="F17" s="11">
        <v>158398.95000000001</v>
      </c>
      <c r="G17" s="11">
        <v>171169.38</v>
      </c>
      <c r="H17" s="11"/>
      <c r="I17" s="8"/>
      <c r="J17" s="8"/>
      <c r="K17" s="24"/>
      <c r="L17" s="8"/>
      <c r="M17" s="8"/>
      <c r="N17" s="8"/>
    </row>
    <row r="18" spans="1:14" ht="14.25" customHeight="1" x14ac:dyDescent="0.25">
      <c r="A18" s="10" t="s">
        <v>22</v>
      </c>
      <c r="B18" s="8"/>
      <c r="C18" s="11">
        <v>0</v>
      </c>
      <c r="D18" s="11">
        <v>194800</v>
      </c>
      <c r="E18" s="11">
        <v>322350</v>
      </c>
      <c r="F18" s="11">
        <v>392775.15</v>
      </c>
      <c r="G18" s="11">
        <v>105892.5</v>
      </c>
      <c r="H18" s="11"/>
      <c r="I18" s="8"/>
      <c r="J18" s="8"/>
      <c r="K18" s="8"/>
      <c r="L18" s="8"/>
      <c r="M18" s="8"/>
      <c r="N18" s="8"/>
    </row>
    <row r="19" spans="1:14" ht="15" customHeight="1" x14ac:dyDescent="0.25">
      <c r="A19" s="10" t="s">
        <v>23</v>
      </c>
      <c r="B19" s="8"/>
      <c r="C19" s="11">
        <v>0</v>
      </c>
      <c r="D19" s="20"/>
      <c r="E19" s="11"/>
      <c r="F19" s="11">
        <v>527488</v>
      </c>
      <c r="G19" s="11">
        <v>57857</v>
      </c>
      <c r="H19" s="11"/>
      <c r="I19" s="8"/>
      <c r="J19" s="8"/>
      <c r="K19" s="8"/>
      <c r="L19" s="8"/>
      <c r="M19" s="8"/>
      <c r="N19" s="8"/>
    </row>
    <row r="20" spans="1:14" ht="18.75" customHeight="1" x14ac:dyDescent="0.25">
      <c r="A20" s="10" t="s">
        <v>24</v>
      </c>
      <c r="B20" s="8"/>
      <c r="C20" s="20">
        <v>12445</v>
      </c>
      <c r="D20" s="11">
        <v>131245</v>
      </c>
      <c r="E20" s="11">
        <v>29445</v>
      </c>
      <c r="F20" s="11">
        <v>277445</v>
      </c>
      <c r="G20" s="11">
        <v>71845</v>
      </c>
      <c r="H20" s="11"/>
      <c r="I20" s="8"/>
      <c r="J20" s="8"/>
      <c r="K20" s="8"/>
      <c r="L20" s="8"/>
      <c r="M20" s="8"/>
      <c r="N20" s="8"/>
    </row>
    <row r="21" spans="1:14" ht="12" customHeight="1" x14ac:dyDescent="0.25">
      <c r="A21" s="10" t="s">
        <v>25</v>
      </c>
      <c r="B21" s="8"/>
      <c r="C21" s="11">
        <v>0</v>
      </c>
      <c r="D21" s="20"/>
      <c r="E21" s="11"/>
      <c r="F21" s="11"/>
      <c r="G21" s="11">
        <v>717638.37</v>
      </c>
      <c r="H21" s="11"/>
      <c r="I21" s="8"/>
      <c r="J21" s="8"/>
      <c r="K21" s="8"/>
      <c r="L21" s="8"/>
      <c r="M21" s="8"/>
      <c r="N21" s="8"/>
    </row>
    <row r="22" spans="1:14" ht="22.5" customHeight="1" x14ac:dyDescent="0.25">
      <c r="A22" s="10" t="s">
        <v>26</v>
      </c>
      <c r="B22" s="8"/>
      <c r="C22" s="11">
        <v>0</v>
      </c>
      <c r="D22" s="20">
        <v>35416.49</v>
      </c>
      <c r="E22" s="20">
        <v>78036.289999999994</v>
      </c>
      <c r="F22" s="20">
        <v>151809.26</v>
      </c>
      <c r="G22" s="11">
        <v>382347.9</v>
      </c>
      <c r="H22" s="11"/>
      <c r="I22" s="8"/>
      <c r="J22" s="8"/>
      <c r="K22" s="8"/>
      <c r="L22" s="8"/>
      <c r="M22" s="8"/>
      <c r="N22" s="8"/>
    </row>
    <row r="23" spans="1:14" ht="14.25" customHeight="1" x14ac:dyDescent="0.25">
      <c r="A23" s="10" t="s">
        <v>27</v>
      </c>
      <c r="B23" s="8"/>
      <c r="C23" s="11">
        <v>0</v>
      </c>
      <c r="D23" s="11"/>
      <c r="E23" s="20">
        <v>121500</v>
      </c>
      <c r="F23" s="20">
        <v>899974.2</v>
      </c>
      <c r="G23" s="11">
        <v>750512.03</v>
      </c>
      <c r="H23" s="11"/>
      <c r="I23" s="8"/>
      <c r="J23" s="8"/>
      <c r="K23" s="8"/>
      <c r="L23" s="8"/>
      <c r="M23" s="8"/>
      <c r="N23" s="8"/>
    </row>
    <row r="24" spans="1:14" ht="16.5" customHeight="1" x14ac:dyDescent="0.25">
      <c r="A24" s="10" t="s">
        <v>28</v>
      </c>
      <c r="B24" s="8"/>
      <c r="C24" s="11">
        <v>0</v>
      </c>
      <c r="D24" s="11">
        <v>355427.8</v>
      </c>
      <c r="E24" s="11">
        <v>273760</v>
      </c>
      <c r="F24" s="11">
        <v>24273.54</v>
      </c>
      <c r="G24" s="11">
        <v>22302</v>
      </c>
      <c r="H24" s="11"/>
      <c r="I24" s="8"/>
      <c r="J24" s="8"/>
      <c r="K24" s="8"/>
      <c r="L24" s="8"/>
      <c r="M24" s="8"/>
      <c r="N24" s="8"/>
    </row>
    <row r="25" spans="1:14" ht="12" customHeight="1" x14ac:dyDescent="0.25">
      <c r="A25" s="7" t="s">
        <v>29</v>
      </c>
      <c r="B25" s="12">
        <f>+C25+D25+E25+F25+G25+I25+J25+K25+L25+M25+N25+O25</f>
        <v>8200082.4499999993</v>
      </c>
      <c r="C25" s="18">
        <v>29883.5</v>
      </c>
      <c r="D25" s="18">
        <v>1487478.4</v>
      </c>
      <c r="E25" s="18">
        <v>3406402.69</v>
      </c>
      <c r="F25" s="26">
        <v>210757.46</v>
      </c>
      <c r="G25" s="26">
        <v>3065560.4</v>
      </c>
      <c r="H25" s="26"/>
      <c r="I25" s="8"/>
      <c r="J25" s="8"/>
      <c r="K25" s="8"/>
      <c r="L25" s="8"/>
      <c r="M25" s="8"/>
      <c r="N25" s="8"/>
    </row>
    <row r="26" spans="1:14" x14ac:dyDescent="0.25">
      <c r="A26" s="10" t="s">
        <v>30</v>
      </c>
      <c r="B26" s="8"/>
      <c r="C26" s="11">
        <v>0</v>
      </c>
      <c r="D26" s="20"/>
      <c r="E26" s="11">
        <v>2017700</v>
      </c>
      <c r="F26" s="11"/>
      <c r="G26" s="11">
        <v>710716</v>
      </c>
      <c r="H26" s="11"/>
      <c r="I26" s="8"/>
      <c r="J26" s="8"/>
      <c r="K26" s="8"/>
      <c r="L26" s="8"/>
      <c r="M26" s="8"/>
      <c r="N26" s="8"/>
    </row>
    <row r="27" spans="1:14" x14ac:dyDescent="0.25">
      <c r="A27" s="10" t="s">
        <v>31</v>
      </c>
      <c r="B27" s="8"/>
      <c r="C27" s="11">
        <v>0</v>
      </c>
      <c r="D27" s="20"/>
      <c r="E27" s="11">
        <v>5310</v>
      </c>
      <c r="F27" s="11">
        <v>2925.69</v>
      </c>
      <c r="G27" s="11">
        <v>212.4</v>
      </c>
      <c r="H27" s="11"/>
      <c r="I27" s="8"/>
      <c r="J27" s="8"/>
      <c r="K27" s="8"/>
      <c r="L27" s="8"/>
      <c r="M27" s="8"/>
      <c r="N27" s="8"/>
    </row>
    <row r="28" spans="1:14" x14ac:dyDescent="0.25">
      <c r="A28" s="10" t="s">
        <v>32</v>
      </c>
      <c r="B28" s="8"/>
      <c r="C28" s="11">
        <v>0</v>
      </c>
      <c r="D28" s="11">
        <v>94428</v>
      </c>
      <c r="E28" s="11"/>
      <c r="F28" s="11">
        <v>17685.84</v>
      </c>
      <c r="G28" s="11">
        <v>295</v>
      </c>
      <c r="H28" s="11"/>
      <c r="I28" s="8"/>
      <c r="J28" s="8"/>
      <c r="K28" s="8"/>
      <c r="L28" s="8"/>
      <c r="M28" s="8"/>
      <c r="N28" s="8"/>
    </row>
    <row r="29" spans="1:14" x14ac:dyDescent="0.25">
      <c r="A29" s="10" t="s">
        <v>33</v>
      </c>
      <c r="B29" s="8"/>
      <c r="C29" s="11">
        <v>0</v>
      </c>
      <c r="D29" s="20"/>
      <c r="E29" s="11"/>
      <c r="F29" s="11"/>
      <c r="G29" s="11"/>
      <c r="H29" s="11"/>
      <c r="I29" s="8"/>
      <c r="J29" s="8"/>
      <c r="K29" s="8"/>
      <c r="L29" s="8"/>
      <c r="M29" s="8"/>
      <c r="N29" s="8"/>
    </row>
    <row r="30" spans="1:14" x14ac:dyDescent="0.25">
      <c r="A30" s="10" t="s">
        <v>34</v>
      </c>
      <c r="B30" s="8"/>
      <c r="C30" s="11">
        <v>0</v>
      </c>
      <c r="D30" s="11">
        <v>920.4</v>
      </c>
      <c r="E30" s="11">
        <v>28324.6</v>
      </c>
      <c r="F30" s="11">
        <v>54391.06</v>
      </c>
      <c r="G30" s="11">
        <v>770740.06</v>
      </c>
      <c r="H30" s="11"/>
      <c r="I30" s="8"/>
      <c r="J30" s="8"/>
      <c r="K30" s="8"/>
      <c r="L30" s="8"/>
      <c r="M30" s="8"/>
      <c r="N30" s="8"/>
    </row>
    <row r="31" spans="1:14" x14ac:dyDescent="0.25">
      <c r="A31" s="10" t="s">
        <v>35</v>
      </c>
      <c r="B31" s="8"/>
      <c r="C31" s="11">
        <v>0</v>
      </c>
      <c r="D31" s="20"/>
      <c r="E31" s="11">
        <v>107528.09</v>
      </c>
      <c r="F31" s="11"/>
      <c r="G31" s="11">
        <v>97105.42</v>
      </c>
      <c r="H31" s="11"/>
      <c r="I31" s="8"/>
      <c r="J31" s="8"/>
      <c r="K31" s="8"/>
      <c r="L31" s="8"/>
      <c r="M31" s="8"/>
      <c r="N31" s="8"/>
    </row>
    <row r="32" spans="1:14" ht="22.5" x14ac:dyDescent="0.25">
      <c r="A32" s="10" t="s">
        <v>36</v>
      </c>
      <c r="B32" s="8"/>
      <c r="C32" s="11">
        <v>0</v>
      </c>
      <c r="D32" s="11">
        <v>1360447</v>
      </c>
      <c r="E32" s="11">
        <v>1247540</v>
      </c>
      <c r="F32" s="11">
        <v>39829.72</v>
      </c>
      <c r="G32" s="11">
        <v>1429153.8</v>
      </c>
      <c r="H32" s="11"/>
      <c r="I32" s="8"/>
      <c r="J32" s="8"/>
      <c r="K32" s="8"/>
      <c r="L32" s="8"/>
      <c r="M32" s="8"/>
      <c r="N32" s="8"/>
    </row>
    <row r="33" spans="1:14" ht="22.5" x14ac:dyDescent="0.25">
      <c r="A33" s="10" t="s">
        <v>37</v>
      </c>
      <c r="B33" s="8"/>
      <c r="C33" s="11">
        <v>0</v>
      </c>
      <c r="D33" s="11"/>
      <c r="E33" s="11"/>
      <c r="F33" s="11"/>
      <c r="G33" s="11"/>
      <c r="H33" s="11"/>
      <c r="I33" s="8"/>
      <c r="J33" s="8"/>
      <c r="K33" s="8"/>
      <c r="L33" s="8"/>
      <c r="M33" s="8"/>
      <c r="N33" s="8"/>
    </row>
    <row r="34" spans="1:14" x14ac:dyDescent="0.25">
      <c r="A34" s="10" t="s">
        <v>38</v>
      </c>
      <c r="B34" s="8"/>
      <c r="C34" s="20">
        <v>29883.5</v>
      </c>
      <c r="D34" s="11">
        <v>31683</v>
      </c>
      <c r="E34" s="11"/>
      <c r="F34" s="11">
        <v>95925.15</v>
      </c>
      <c r="G34" s="11">
        <v>57337.72</v>
      </c>
      <c r="H34" s="11"/>
      <c r="I34" s="8"/>
      <c r="J34" s="8"/>
      <c r="K34" s="8"/>
      <c r="L34" s="8"/>
      <c r="M34" s="8"/>
      <c r="N34" s="8"/>
    </row>
    <row r="35" spans="1:14" x14ac:dyDescent="0.25">
      <c r="A35" s="7" t="s">
        <v>39</v>
      </c>
      <c r="B35" s="12">
        <f>+C35+D35+E35+F35+G35+I35+J35+K35+L35+M35+N35+O35</f>
        <v>178000</v>
      </c>
      <c r="C35" s="9">
        <v>0</v>
      </c>
      <c r="D35" s="8"/>
      <c r="E35" s="9">
        <v>160000</v>
      </c>
      <c r="F35" s="27">
        <v>18000</v>
      </c>
      <c r="G35" s="11"/>
      <c r="H35" s="11"/>
      <c r="I35" s="8"/>
      <c r="J35" s="8"/>
      <c r="K35" s="8"/>
      <c r="L35" s="8"/>
      <c r="M35" s="8"/>
      <c r="N35" s="8"/>
    </row>
    <row r="36" spans="1:14" x14ac:dyDescent="0.25">
      <c r="A36" s="10" t="s">
        <v>40</v>
      </c>
      <c r="B36" s="8"/>
      <c r="C36" s="11">
        <v>0</v>
      </c>
      <c r="D36" s="8"/>
      <c r="E36" s="11">
        <v>160000</v>
      </c>
      <c r="F36" s="11">
        <v>18000</v>
      </c>
      <c r="G36" s="8"/>
      <c r="H36" s="8"/>
      <c r="I36" s="8"/>
      <c r="J36" s="8"/>
      <c r="K36" s="8"/>
      <c r="L36" s="8"/>
      <c r="M36" s="8"/>
      <c r="N36" s="8"/>
    </row>
    <row r="37" spans="1:14" ht="22.5" x14ac:dyDescent="0.25">
      <c r="A37" s="10" t="s">
        <v>41</v>
      </c>
      <c r="B37" s="8"/>
      <c r="C37" s="11">
        <v>0</v>
      </c>
      <c r="D37" s="8"/>
      <c r="E37" s="11"/>
      <c r="F37" s="8"/>
      <c r="G37" s="8"/>
      <c r="H37" s="8"/>
      <c r="I37" s="8"/>
      <c r="J37" s="8"/>
      <c r="K37" s="8"/>
      <c r="L37" s="8"/>
      <c r="M37" s="8"/>
      <c r="N37" s="8"/>
    </row>
    <row r="38" spans="1:14" ht="22.5" x14ac:dyDescent="0.25">
      <c r="A38" s="10" t="s">
        <v>42</v>
      </c>
      <c r="B38" s="8"/>
      <c r="C38" s="11">
        <v>0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22.5" x14ac:dyDescent="0.25">
      <c r="A39" s="10" t="s">
        <v>43</v>
      </c>
      <c r="B39" s="8"/>
      <c r="C39" s="11">
        <v>0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22.5" x14ac:dyDescent="0.25">
      <c r="A40" s="10" t="s">
        <v>44</v>
      </c>
      <c r="B40" s="8"/>
      <c r="C40" s="11">
        <v>0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x14ac:dyDescent="0.25">
      <c r="A41" s="10" t="s">
        <v>45</v>
      </c>
      <c r="B41" s="8"/>
      <c r="C41" s="11">
        <v>0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22.5" x14ac:dyDescent="0.25">
      <c r="A42" s="10" t="s">
        <v>46</v>
      </c>
      <c r="B42" s="8"/>
      <c r="C42" s="11">
        <v>0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x14ac:dyDescent="0.25">
      <c r="A43" s="7" t="s">
        <v>47</v>
      </c>
      <c r="B43" s="12">
        <f>+C43+D43+E43+F43+G43+I43+J43+K43+L43+M43+N43+O43</f>
        <v>0</v>
      </c>
      <c r="C43" s="9">
        <v>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10" t="s">
        <v>48</v>
      </c>
      <c r="B44" s="8"/>
      <c r="C44" s="11">
        <v>0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22.5" x14ac:dyDescent="0.25">
      <c r="A45" s="10" t="s">
        <v>49</v>
      </c>
      <c r="B45" s="8"/>
      <c r="C45" s="11">
        <v>0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22.5" x14ac:dyDescent="0.25">
      <c r="A46" s="10" t="s">
        <v>50</v>
      </c>
      <c r="B46" s="8"/>
      <c r="C46" s="11">
        <v>0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22.5" x14ac:dyDescent="0.25">
      <c r="A47" s="10" t="s">
        <v>51</v>
      </c>
      <c r="B47" s="8"/>
      <c r="C47" s="11">
        <v>0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22.5" x14ac:dyDescent="0.25">
      <c r="A48" s="10" t="s">
        <v>52</v>
      </c>
      <c r="B48" s="8"/>
      <c r="C48" s="11">
        <v>0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x14ac:dyDescent="0.25">
      <c r="A49" s="10" t="s">
        <v>53</v>
      </c>
      <c r="B49" s="8"/>
      <c r="C49" s="11">
        <v>0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22.5" x14ac:dyDescent="0.25">
      <c r="A50" s="10" t="s">
        <v>54</v>
      </c>
      <c r="B50" s="8"/>
      <c r="C50" s="11">
        <v>0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x14ac:dyDescent="0.25">
      <c r="A51" s="7" t="s">
        <v>55</v>
      </c>
      <c r="B51" s="12">
        <f>+C51+D51+E51+F51+G51+I51+J51+K51+L51+M51+N51+O51</f>
        <v>5042143.22</v>
      </c>
      <c r="C51" s="9">
        <v>0</v>
      </c>
      <c r="D51" s="9">
        <v>4200005.34</v>
      </c>
      <c r="E51" s="9">
        <v>351916.9</v>
      </c>
      <c r="F51" s="27">
        <v>196527.47</v>
      </c>
      <c r="G51" s="9">
        <v>293693.51</v>
      </c>
      <c r="H51" s="9"/>
      <c r="I51" s="8"/>
      <c r="J51" s="8"/>
      <c r="K51" s="8"/>
      <c r="L51" s="8"/>
      <c r="M51" s="8"/>
      <c r="N51" s="8"/>
    </row>
    <row r="52" spans="1:14" x14ac:dyDescent="0.25">
      <c r="A52" s="10" t="s">
        <v>56</v>
      </c>
      <c r="B52" s="8"/>
      <c r="C52" s="11">
        <v>0</v>
      </c>
      <c r="D52" s="8"/>
      <c r="E52" s="11">
        <v>351916.9</v>
      </c>
      <c r="F52" s="11">
        <v>63069.47</v>
      </c>
      <c r="G52" s="11">
        <v>293693.51</v>
      </c>
      <c r="H52" s="11"/>
      <c r="I52" s="8"/>
      <c r="J52" s="8"/>
      <c r="K52" s="8"/>
      <c r="L52" s="8"/>
      <c r="M52" s="8"/>
      <c r="N52" s="8"/>
    </row>
    <row r="53" spans="1:14" x14ac:dyDescent="0.25">
      <c r="A53" s="10" t="s">
        <v>57</v>
      </c>
      <c r="B53" s="8"/>
      <c r="C53" s="11">
        <v>0</v>
      </c>
      <c r="D53" s="8"/>
      <c r="E53" s="11"/>
      <c r="F53" s="11">
        <v>133458</v>
      </c>
      <c r="G53" s="8"/>
      <c r="H53" s="8"/>
      <c r="I53" s="8"/>
      <c r="J53" s="8"/>
      <c r="K53" s="8"/>
      <c r="L53" s="8"/>
      <c r="M53" s="8"/>
      <c r="N53" s="8"/>
    </row>
    <row r="54" spans="1:14" x14ac:dyDescent="0.25">
      <c r="A54" s="10" t="s">
        <v>58</v>
      </c>
      <c r="B54" s="8"/>
      <c r="C54" s="11">
        <v>0</v>
      </c>
      <c r="D54" s="8"/>
      <c r="E54" s="11"/>
      <c r="F54" s="8"/>
      <c r="G54" s="8"/>
      <c r="H54" s="8"/>
      <c r="I54" s="8"/>
      <c r="J54" s="8"/>
      <c r="K54" s="8"/>
      <c r="L54" s="8"/>
      <c r="M54" s="8"/>
      <c r="N54" s="8"/>
    </row>
    <row r="55" spans="1:14" ht="22.5" x14ac:dyDescent="0.25">
      <c r="A55" s="10" t="s">
        <v>59</v>
      </c>
      <c r="B55" s="8"/>
      <c r="C55" s="11">
        <v>0</v>
      </c>
      <c r="D55" s="11">
        <v>4200005.34</v>
      </c>
      <c r="E55" s="11"/>
      <c r="F55" s="8"/>
      <c r="G55" s="8"/>
      <c r="H55" s="8"/>
      <c r="I55" s="8"/>
      <c r="J55" s="8"/>
      <c r="K55" s="8"/>
      <c r="L55" s="8"/>
      <c r="M55" s="8"/>
      <c r="N55" s="8"/>
    </row>
    <row r="56" spans="1:14" x14ac:dyDescent="0.25">
      <c r="A56" s="10" t="s">
        <v>60</v>
      </c>
      <c r="B56" s="8"/>
      <c r="C56" s="11">
        <v>0</v>
      </c>
      <c r="D56" s="8"/>
      <c r="E56" s="11"/>
      <c r="F56" s="8"/>
      <c r="G56" s="8"/>
      <c r="H56" s="8"/>
      <c r="I56" s="8"/>
      <c r="J56" s="8"/>
      <c r="K56" s="8"/>
      <c r="L56" s="8"/>
      <c r="M56" s="8"/>
      <c r="N56" s="8"/>
    </row>
    <row r="57" spans="1:14" x14ac:dyDescent="0.25">
      <c r="A57" s="10" t="s">
        <v>61</v>
      </c>
      <c r="B57" s="8"/>
      <c r="C57" s="11">
        <v>0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x14ac:dyDescent="0.25">
      <c r="A58" s="10" t="s">
        <v>62</v>
      </c>
      <c r="B58" s="8"/>
      <c r="C58" s="11">
        <v>0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x14ac:dyDescent="0.25">
      <c r="A59" s="10" t="s">
        <v>63</v>
      </c>
      <c r="B59" s="8"/>
      <c r="C59" s="11">
        <v>0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22.5" x14ac:dyDescent="0.25">
      <c r="A60" s="10" t="s">
        <v>64</v>
      </c>
      <c r="B60" s="8"/>
      <c r="C60" s="11">
        <v>0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x14ac:dyDescent="0.25">
      <c r="A61" s="7" t="s">
        <v>65</v>
      </c>
      <c r="B61" s="12">
        <f>+C61+D61+E61+F61+G61+I61+J61+K61+L61+M61+N61+O61</f>
        <v>525000</v>
      </c>
      <c r="C61" s="9">
        <v>0</v>
      </c>
      <c r="D61" s="8"/>
      <c r="E61" s="9">
        <v>525000</v>
      </c>
      <c r="F61" s="9"/>
      <c r="G61" s="8"/>
      <c r="H61" s="8"/>
      <c r="I61" s="8"/>
      <c r="J61" s="8"/>
      <c r="K61" s="8"/>
      <c r="L61" s="8"/>
      <c r="M61" s="8"/>
      <c r="N61" s="8"/>
    </row>
    <row r="62" spans="1:14" x14ac:dyDescent="0.25">
      <c r="A62" s="10" t="s">
        <v>66</v>
      </c>
      <c r="B62" s="8"/>
      <c r="C62" s="11">
        <v>0</v>
      </c>
      <c r="D62" s="8"/>
      <c r="E62" s="8"/>
      <c r="F62" s="20"/>
      <c r="G62" s="8"/>
      <c r="H62" s="8"/>
      <c r="I62" s="8"/>
      <c r="J62" s="8"/>
      <c r="K62" s="8"/>
      <c r="L62" s="8"/>
      <c r="M62" s="8"/>
      <c r="N62" s="8"/>
    </row>
    <row r="63" spans="1:14" x14ac:dyDescent="0.25">
      <c r="A63" s="10" t="s">
        <v>67</v>
      </c>
      <c r="B63" s="8"/>
      <c r="C63" s="11">
        <v>0</v>
      </c>
      <c r="D63" s="8"/>
      <c r="E63" s="11">
        <v>525000</v>
      </c>
      <c r="F63" s="11"/>
      <c r="G63" s="8"/>
      <c r="H63" s="8"/>
      <c r="I63" s="8"/>
      <c r="J63" s="8"/>
      <c r="K63" s="8"/>
      <c r="L63" s="8"/>
      <c r="M63" s="8"/>
      <c r="N63" s="8"/>
    </row>
    <row r="64" spans="1:14" x14ac:dyDescent="0.25">
      <c r="A64" s="10" t="s">
        <v>68</v>
      </c>
      <c r="B64" s="8"/>
      <c r="C64" s="11">
        <v>0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22.5" x14ac:dyDescent="0.25">
      <c r="A65" s="10" t="s">
        <v>69</v>
      </c>
      <c r="B65" s="8"/>
      <c r="C65" s="11">
        <v>0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x14ac:dyDescent="0.25">
      <c r="A66" s="7" t="s">
        <v>70</v>
      </c>
      <c r="B66" s="12">
        <f>+C66+D66+E66+F66+G66+I66+J66+K66+L66+M66+N66+O66</f>
        <v>0</v>
      </c>
      <c r="C66" s="9">
        <v>0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x14ac:dyDescent="0.25">
      <c r="A67" s="10" t="s">
        <v>71</v>
      </c>
      <c r="B67" s="8"/>
      <c r="C67" s="11">
        <v>0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22.5" x14ac:dyDescent="0.25">
      <c r="A68" s="10" t="s">
        <v>72</v>
      </c>
      <c r="B68" s="8"/>
      <c r="C68" s="11">
        <v>0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x14ac:dyDescent="0.25">
      <c r="A69" s="7" t="s">
        <v>73</v>
      </c>
      <c r="B69" s="12">
        <f>+C69+D69+E69+F69+G69+I69+J69+K69+L69+M69+N69+O69</f>
        <v>0</v>
      </c>
      <c r="C69" s="9">
        <v>0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x14ac:dyDescent="0.25">
      <c r="A70" s="10" t="s">
        <v>74</v>
      </c>
      <c r="B70" s="8"/>
      <c r="C70" s="11">
        <v>0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x14ac:dyDescent="0.25">
      <c r="A71" s="10" t="s">
        <v>75</v>
      </c>
      <c r="B71" s="8"/>
      <c r="C71" s="11">
        <v>0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ht="22.5" x14ac:dyDescent="0.25">
      <c r="A72" s="10" t="s">
        <v>76</v>
      </c>
      <c r="B72" s="8"/>
      <c r="C72" s="11">
        <v>0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x14ac:dyDescent="0.25">
      <c r="A73" s="13" t="s">
        <v>77</v>
      </c>
      <c r="B73" s="12">
        <f>+C73+D73+E73+F73+G73+I73+J73+K73+L73+M73+N73+O73</f>
        <v>0</v>
      </c>
      <c r="C73" s="9">
        <v>0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x14ac:dyDescent="0.25">
      <c r="A74" s="14"/>
      <c r="B74" s="8"/>
      <c r="C74" s="11">
        <v>0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x14ac:dyDescent="0.25">
      <c r="A75" s="7" t="s">
        <v>78</v>
      </c>
      <c r="B75" s="12">
        <f>+C75+D75+E75+F75+G75+I75+J75+K75+L75+M75+N75+O75</f>
        <v>0</v>
      </c>
      <c r="C75" s="9">
        <v>0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x14ac:dyDescent="0.25">
      <c r="A76" s="7" t="s">
        <v>79</v>
      </c>
      <c r="B76" s="12">
        <f>+C76+D76+E76+F76+G76+I76+J76+K76+L76+M76+N76+O76</f>
        <v>0</v>
      </c>
      <c r="C76" s="11">
        <v>0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x14ac:dyDescent="0.25">
      <c r="A77" s="10" t="s">
        <v>80</v>
      </c>
      <c r="B77" s="8"/>
      <c r="C77" s="11">
        <v>0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1:14" x14ac:dyDescent="0.25">
      <c r="A78" s="10" t="s">
        <v>81</v>
      </c>
      <c r="B78" s="8"/>
      <c r="C78" s="11">
        <v>0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1:14" x14ac:dyDescent="0.25">
      <c r="A79" s="7" t="s">
        <v>82</v>
      </c>
      <c r="B79" s="12">
        <f>+C79+D79+E79+F79+G79+I79+J79+K79+L79+M79+N79+O79</f>
        <v>0</v>
      </c>
      <c r="C79" s="9">
        <v>0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1:14" x14ac:dyDescent="0.25">
      <c r="A80" s="10" t="s">
        <v>83</v>
      </c>
      <c r="B80" s="8"/>
      <c r="C80" s="11">
        <v>0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1:14" x14ac:dyDescent="0.25">
      <c r="A81" s="10" t="s">
        <v>84</v>
      </c>
      <c r="B81" s="8"/>
      <c r="C81" s="11">
        <v>0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1:14" x14ac:dyDescent="0.25">
      <c r="A82" s="7" t="s">
        <v>85</v>
      </c>
      <c r="B82" s="12">
        <f>+C82+D82+E82+F82+G82+I82+J82+K82+L82+M82+N82+O82</f>
        <v>0</v>
      </c>
      <c r="C82" s="9">
        <v>0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1:14" x14ac:dyDescent="0.25">
      <c r="A83" s="10" t="s">
        <v>86</v>
      </c>
      <c r="B83" s="8"/>
      <c r="C83" s="11">
        <v>0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4" x14ac:dyDescent="0.25">
      <c r="A84" s="8"/>
      <c r="B84" s="12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1:14" x14ac:dyDescent="0.25">
      <c r="A85" s="15" t="s">
        <v>87</v>
      </c>
      <c r="B85" s="15">
        <f>SUM(B9:B84)</f>
        <v>105656893.70999999</v>
      </c>
      <c r="C85" s="15">
        <f>+C82+C79+C75+C76+C73+C69+C66+C61+C51+C43+C35+C25+C15+C9</f>
        <v>15717076.82</v>
      </c>
      <c r="D85" s="15">
        <f>+D25+D15+D9+D51</f>
        <v>24022721.32</v>
      </c>
      <c r="E85" s="15">
        <f>+E9+E15+E25+E35+E51+E61</f>
        <v>22681324.739999998</v>
      </c>
      <c r="F85" s="15">
        <f>+F9+F15+F25+F35+F51+F61</f>
        <v>20978760.330000002</v>
      </c>
      <c r="G85" s="15">
        <f t="shared" ref="G85:N85" si="0">+G25+G15+G9+G35+G51+G61</f>
        <v>22257010.5</v>
      </c>
      <c r="H85" s="15"/>
      <c r="I85" s="15">
        <f t="shared" si="0"/>
        <v>0</v>
      </c>
      <c r="J85" s="15">
        <f t="shared" si="0"/>
        <v>0</v>
      </c>
      <c r="K85" s="15">
        <f t="shared" si="0"/>
        <v>0</v>
      </c>
      <c r="L85" s="15">
        <f t="shared" si="0"/>
        <v>0</v>
      </c>
      <c r="M85" s="15">
        <f t="shared" si="0"/>
        <v>0</v>
      </c>
      <c r="N85" s="15">
        <f t="shared" si="0"/>
        <v>0</v>
      </c>
    </row>
    <row r="86" spans="1:14" x14ac:dyDescent="0.25">
      <c r="A86" s="11"/>
      <c r="B86" s="11"/>
      <c r="C86" s="11"/>
      <c r="D86" s="25">
        <v>24022721.32</v>
      </c>
      <c r="E86" s="16"/>
      <c r="F86" s="25">
        <v>20978760.329999998</v>
      </c>
      <c r="G86" s="25"/>
      <c r="H86" s="25"/>
      <c r="I86" s="11"/>
      <c r="J86" s="11"/>
      <c r="K86" s="11"/>
      <c r="L86" s="11"/>
      <c r="M86" s="11"/>
      <c r="N86" s="11"/>
    </row>
    <row r="87" spans="1:14" x14ac:dyDescent="0.25">
      <c r="A87" s="11"/>
      <c r="B87" s="11"/>
      <c r="C87" s="11"/>
      <c r="D87" s="19"/>
      <c r="E87" s="11"/>
      <c r="F87" s="11">
        <f>+F85-F86</f>
        <v>0</v>
      </c>
      <c r="G87" s="11"/>
      <c r="H87" s="11"/>
      <c r="I87" s="11"/>
      <c r="J87" s="11"/>
      <c r="K87" s="11"/>
      <c r="L87" s="11"/>
      <c r="M87" s="11"/>
      <c r="N87" s="11"/>
    </row>
    <row r="88" spans="1:14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</row>
    <row r="89" spans="1:14" x14ac:dyDescent="0.25">
      <c r="A89" s="3"/>
      <c r="B89" s="3"/>
      <c r="C89" s="3"/>
      <c r="D89" s="72" t="s">
        <v>89</v>
      </c>
      <c r="E89" s="72"/>
      <c r="F89" s="72"/>
      <c r="G89" s="11"/>
      <c r="H89" s="11"/>
      <c r="I89" s="11"/>
      <c r="J89" s="11"/>
      <c r="K89" s="11"/>
      <c r="L89" s="11"/>
      <c r="M89" s="11"/>
      <c r="N89" s="11"/>
    </row>
    <row r="90" spans="1:14" x14ac:dyDescent="0.25">
      <c r="A90" s="3"/>
      <c r="B90" s="3"/>
      <c r="C90" s="3"/>
      <c r="D90" s="72" t="s">
        <v>90</v>
      </c>
      <c r="E90" s="72"/>
      <c r="F90" s="72"/>
      <c r="G90" s="11"/>
      <c r="H90" s="11"/>
      <c r="I90" s="72" t="s">
        <v>92</v>
      </c>
      <c r="J90" s="72"/>
      <c r="K90" s="11"/>
      <c r="L90" s="11"/>
      <c r="M90" s="11"/>
      <c r="N90" s="11"/>
    </row>
    <row r="91" spans="1:14" x14ac:dyDescent="0.25">
      <c r="A91" s="21" t="s">
        <v>91</v>
      </c>
      <c r="B91" s="3"/>
      <c r="C91" s="3"/>
      <c r="D91" s="11"/>
      <c r="E91" s="11"/>
      <c r="F91" s="11"/>
      <c r="G91" s="11"/>
      <c r="H91" s="11"/>
      <c r="I91" s="23" t="s">
        <v>94</v>
      </c>
      <c r="J91" s="23"/>
      <c r="K91" s="11"/>
      <c r="L91" s="11"/>
      <c r="M91" s="11"/>
      <c r="N91" s="11"/>
    </row>
    <row r="92" spans="1:14" x14ac:dyDescent="0.25">
      <c r="A92" s="21" t="s">
        <v>93</v>
      </c>
      <c r="B92" s="3"/>
      <c r="C92" s="3"/>
      <c r="D92" s="11"/>
      <c r="E92" s="11"/>
      <c r="F92" s="11"/>
      <c r="G92" s="11"/>
      <c r="H92" s="11"/>
      <c r="I92" s="72"/>
      <c r="J92" s="72"/>
      <c r="K92" s="11"/>
      <c r="L92" s="11"/>
      <c r="M92" s="11"/>
      <c r="N92" s="11"/>
    </row>
    <row r="93" spans="1:14" x14ac:dyDescent="0.25">
      <c r="A93" s="21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</sheetData>
  <mergeCells count="10">
    <mergeCell ref="D89:F89"/>
    <mergeCell ref="D90:F90"/>
    <mergeCell ref="I90:J90"/>
    <mergeCell ref="I92:J92"/>
    <mergeCell ref="A1:N1"/>
    <mergeCell ref="A2:N2"/>
    <mergeCell ref="A3:N3"/>
    <mergeCell ref="A4:N4"/>
    <mergeCell ref="A5:N5"/>
    <mergeCell ref="A6:N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Paniagua</dc:creator>
  <cp:lastModifiedBy>Instituto Dominicano del Cafe Indocafe</cp:lastModifiedBy>
  <cp:lastPrinted>2022-05-04T18:59:22Z</cp:lastPrinted>
  <dcterms:created xsi:type="dcterms:W3CDTF">2019-05-29T12:03:30Z</dcterms:created>
  <dcterms:modified xsi:type="dcterms:W3CDTF">2022-06-02T12:00:44Z</dcterms:modified>
</cp:coreProperties>
</file>